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F:\数据备份\2. 业务\16. 房租减免\2025年\关于统计2025年度面向全校开放使用的贵重仪器设备信息及规章制度的通知\附件\附件2. 2025年面向全校开放使用的实验室贵重仪器设备信息汇总表\兼容\"/>
    </mc:Choice>
  </mc:AlternateContent>
  <xr:revisionPtr revIDLastSave="0" documentId="13_ncr:1_{F936CE8F-28C8-45BA-823F-D049BF83A12B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Sheet1!$A$3:$X$71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31" i="1" l="1"/>
  <c r="L69" i="1" l="1"/>
  <c r="L67" i="1"/>
  <c r="L65" i="1"/>
  <c r="L64" i="1"/>
  <c r="L63" i="1"/>
  <c r="L62" i="1"/>
  <c r="L61" i="1"/>
  <c r="L59" i="1"/>
  <c r="L56" i="1"/>
  <c r="L55" i="1"/>
  <c r="L54" i="1"/>
  <c r="L52" i="1"/>
  <c r="L51" i="1"/>
  <c r="L53" i="1"/>
  <c r="L50" i="1"/>
  <c r="L49" i="1"/>
  <c r="L47" i="1"/>
  <c r="L45" i="1"/>
  <c r="L44" i="1"/>
  <c r="L48" i="1"/>
  <c r="L43" i="1"/>
  <c r="L42" i="1"/>
  <c r="L40" i="1"/>
  <c r="L32" i="1"/>
  <c r="L33" i="1"/>
  <c r="L25" i="1"/>
  <c r="L24" i="1"/>
  <c r="L23" i="1"/>
  <c r="L22" i="1"/>
  <c r="L21" i="1"/>
  <c r="L20" i="1"/>
  <c r="L19" i="1"/>
  <c r="L18" i="1"/>
  <c r="L16" i="1"/>
  <c r="L15" i="1"/>
  <c r="L17" i="1"/>
  <c r="L12" i="1"/>
  <c r="L11" i="1"/>
  <c r="L9" i="1"/>
  <c r="L10" i="1"/>
  <c r="L8" i="1"/>
  <c r="L7" i="1"/>
  <c r="L6" i="1"/>
  <c r="L5" i="1"/>
  <c r="L4" i="1"/>
  <c r="L58" i="1" l="1"/>
  <c r="L57" i="1"/>
  <c r="L30" i="1" l="1"/>
  <c r="L29" i="1"/>
  <c r="L28" i="1"/>
  <c r="L27" i="1"/>
  <c r="L14" i="1"/>
  <c r="L13" i="1"/>
  <c r="M68" i="1" l="1"/>
  <c r="L68" i="1" s="1"/>
  <c r="M66" i="1"/>
  <c r="L66" i="1" s="1"/>
  <c r="M59" i="1"/>
  <c r="M46" i="1"/>
  <c r="L46" i="1" s="1"/>
  <c r="M41" i="1"/>
  <c r="L41" i="1" s="1"/>
  <c r="K71" i="1" l="1"/>
  <c r="L71" i="1"/>
</calcChain>
</file>

<file path=xl/sharedStrings.xml><?xml version="1.0" encoding="utf-8"?>
<sst xmlns="http://schemas.openxmlformats.org/spreadsheetml/2006/main" count="575" uniqueCount="311">
  <si>
    <t>单位名称</t>
  </si>
  <si>
    <t xml:space="preserve">                                        (盖章)</t>
  </si>
  <si>
    <t>经办人</t>
  </si>
  <si>
    <t>经办人联系电话</t>
  </si>
  <si>
    <t>若属于对校外共享收费，需填写此栏</t>
  </si>
  <si>
    <t>序号</t>
  </si>
  <si>
    <t>仪器设备名称</t>
  </si>
  <si>
    <t>型号/规格</t>
  </si>
  <si>
    <t>制造厂商</t>
  </si>
  <si>
    <t>购置价格（元）</t>
  </si>
  <si>
    <t>购置日期</t>
  </si>
  <si>
    <t>出厂编号</t>
  </si>
  <si>
    <t>入库编号</t>
  </si>
  <si>
    <t>放置地点</t>
  </si>
  <si>
    <t xml:space="preserve">仪器使用面积（平方米）
</t>
  </si>
  <si>
    <t>实验室使用面积（平方米）
（如多台仪器在同一实验室，请合并）</t>
  </si>
  <si>
    <t>实验室建筑面积（平方米）
（如多台仪器在同一实验室，请合并）</t>
  </si>
  <si>
    <t>负责人</t>
  </si>
  <si>
    <t>联系电话</t>
  </si>
  <si>
    <t>开放状态
(是否绑定校级系统/是否设置计费规则/是否已开放收费)</t>
  </si>
  <si>
    <t>是否安装智能终端</t>
  </si>
  <si>
    <t>项目名称及单项金额（元）</t>
  </si>
  <si>
    <t>仪器对外共享总金额（元）</t>
  </si>
  <si>
    <t>是/是/是</t>
  </si>
  <si>
    <t>是</t>
  </si>
  <si>
    <t>405造模间C/D</t>
  </si>
  <si>
    <t>KBF-01</t>
  </si>
  <si>
    <t>中清睿</t>
  </si>
  <si>
    <t>/</t>
  </si>
  <si>
    <t>未入库</t>
  </si>
  <si>
    <t>医学院大楼C405</t>
  </si>
  <si>
    <t>谢宝英</t>
  </si>
  <si>
    <t xml:space="preserve">小动物主动步态系统 </t>
  </si>
  <si>
    <t>Noldus CatWalk</t>
  </si>
  <si>
    <t>荷兰Noldus</t>
  </si>
  <si>
    <t>小鼠隔离饲养笼</t>
  </si>
  <si>
    <t>HH-A-4II-3</t>
  </si>
  <si>
    <t>苏州猴皇</t>
  </si>
  <si>
    <t>否</t>
  </si>
  <si>
    <t>骨形态测量分析系统</t>
  </si>
  <si>
    <t>OM-HRDVS</t>
  </si>
  <si>
    <t>美国OsteoMeasure</t>
  </si>
  <si>
    <t>8G48791</t>
  </si>
  <si>
    <t>S2010285</t>
  </si>
  <si>
    <t>医学院大楼C406</t>
  </si>
  <si>
    <t>游翔</t>
  </si>
  <si>
    <t>动物在体光电联合记录系统</t>
  </si>
  <si>
    <t>QAXK-FPS-SS-MC- LED</t>
  </si>
  <si>
    <t>千奥星科</t>
  </si>
  <si>
    <t>S2219342</t>
  </si>
  <si>
    <t>高艺羡</t>
  </si>
  <si>
    <t>膜片钳放大系统</t>
  </si>
  <si>
    <t>MultiClamp 700B</t>
  </si>
  <si>
    <t>Molelcular Devices</t>
  </si>
  <si>
    <t>S1908431</t>
  </si>
  <si>
    <t>医学院大楼C407</t>
  </si>
  <si>
    <t>膜片钳放大系统-2</t>
  </si>
  <si>
    <t>瑞沃德</t>
  </si>
  <si>
    <t>振动切片机</t>
  </si>
  <si>
    <t>VT1200 S</t>
  </si>
  <si>
    <t>德国徕卡</t>
  </si>
  <si>
    <t>S2108779</t>
  </si>
  <si>
    <t>小动物活体成像</t>
  </si>
  <si>
    <t>Lumina III</t>
  </si>
  <si>
    <t>美国PE</t>
  </si>
  <si>
    <t>IS2122N8197</t>
  </si>
  <si>
    <t>S2301346</t>
  </si>
  <si>
    <t>医学院大楼C408</t>
  </si>
  <si>
    <t>洪丽欣</t>
  </si>
  <si>
    <t xml:space="preserve">小动物活体光学三维成像系统 </t>
  </si>
  <si>
    <t>IVIS Spectrum</t>
  </si>
  <si>
    <t>2023.3.26</t>
  </si>
  <si>
    <t>S2305N8962</t>
  </si>
  <si>
    <t>S2325825</t>
  </si>
  <si>
    <t>荧光显微光学切片断层成像系统</t>
  </si>
  <si>
    <t>BioMapping 5000G</t>
  </si>
  <si>
    <t>沃亿生物(苏州)有限公司</t>
  </si>
  <si>
    <t>5000K1201</t>
  </si>
  <si>
    <t>S2219554</t>
  </si>
  <si>
    <t>水迷宫视频分析系统II</t>
  </si>
  <si>
    <t>CleverSys</t>
  </si>
  <si>
    <t>美国 CleverSys</t>
  </si>
  <si>
    <t>243660F7</t>
  </si>
  <si>
    <t>S2101091-3</t>
  </si>
  <si>
    <t>医学院大楼C409</t>
  </si>
  <si>
    <t>水迷宫视频分析系统I</t>
  </si>
  <si>
    <t>S2101091-2</t>
  </si>
  <si>
    <t>小动物条件恐惧行为分析系统</t>
  </si>
  <si>
    <t>FreezeScan</t>
  </si>
  <si>
    <t>美国FreezeScan</t>
  </si>
  <si>
    <t>S2101091-4</t>
  </si>
  <si>
    <t>小动物居家笼行为识别系统</t>
  </si>
  <si>
    <t>HomeCageScan</t>
  </si>
  <si>
    <t>S2101091-5</t>
  </si>
  <si>
    <t>小动物行为分析系统II</t>
  </si>
  <si>
    <t>S2400829</t>
  </si>
  <si>
    <t>医学院大楼C410</t>
  </si>
  <si>
    <t>小动物行为分析系统I</t>
  </si>
  <si>
    <t>S2101091</t>
  </si>
  <si>
    <t>小动物行为分析系统III</t>
  </si>
  <si>
    <t>洁净系统（项目增补）/睡眠剥夺仪6台/造模柜</t>
  </si>
  <si>
    <t>0.3/1.0</t>
  </si>
  <si>
    <t>苏安</t>
  </si>
  <si>
    <t>1904JTAB269</t>
  </si>
  <si>
    <t>医学院大楼C411</t>
  </si>
  <si>
    <t>小动物视网膜显微成像系统</t>
  </si>
  <si>
    <t>Optoprobe OPIMG</t>
  </si>
  <si>
    <t>英国OPTOPROBE</t>
  </si>
  <si>
    <t>OPMG167</t>
  </si>
  <si>
    <t>S2202591</t>
  </si>
  <si>
    <t>医学院大楼C412</t>
  </si>
  <si>
    <t>韩云</t>
  </si>
  <si>
    <t>小动物视觉电生理系统</t>
  </si>
  <si>
    <t>Diagnosys D430-P</t>
  </si>
  <si>
    <t>美国 Diagnosys</t>
  </si>
  <si>
    <t>S2400957</t>
  </si>
  <si>
    <t>制备型超速离心机</t>
  </si>
  <si>
    <t>BECMAN L-100XP</t>
  </si>
  <si>
    <t>美国Beckman</t>
  </si>
  <si>
    <t>医学院大楼C413</t>
  </si>
  <si>
    <t>黄静茹</t>
  </si>
  <si>
    <t>X射线生物学辐照仪</t>
  </si>
  <si>
    <t>RS2000</t>
  </si>
  <si>
    <t>美国RAD SOURCE</t>
  </si>
  <si>
    <t>1203116G</t>
  </si>
  <si>
    <t>医学院大楼C414</t>
  </si>
  <si>
    <t>小动物脑电分析系统 Pinnacle</t>
  </si>
  <si>
    <t>Pinnacle</t>
  </si>
  <si>
    <t>美国Pinnacle</t>
  </si>
  <si>
    <t>4896765S3</t>
  </si>
  <si>
    <t>医学院大楼C415</t>
  </si>
  <si>
    <t>四通道光遗传系统</t>
  </si>
  <si>
    <t>64通道在体电生理记录系统</t>
  </si>
  <si>
    <t>OPX-D2</t>
  </si>
  <si>
    <t>PLEXON</t>
  </si>
  <si>
    <t>774623S89</t>
  </si>
  <si>
    <t>S1910404</t>
  </si>
  <si>
    <t>HPLC-荧光/电化学系统 (微透析)</t>
  </si>
  <si>
    <t>S1130HP</t>
  </si>
  <si>
    <t>德国SYKAM</t>
  </si>
  <si>
    <t>4448927G6</t>
  </si>
  <si>
    <t>S2109327</t>
  </si>
  <si>
    <t>医学院大楼C416</t>
  </si>
  <si>
    <t>倒置荧光显微镜</t>
  </si>
  <si>
    <t>Nikon Ts2</t>
  </si>
  <si>
    <t>日本尼康</t>
  </si>
  <si>
    <t>捐赠仪器</t>
  </si>
  <si>
    <t>小动物条件行为操作箱（斯金纳箱）</t>
  </si>
  <si>
    <t>Lafayette</t>
  </si>
  <si>
    <t>美国Lafayette</t>
  </si>
  <si>
    <t>S2101091-6</t>
  </si>
  <si>
    <t>医学院大楼C417</t>
  </si>
  <si>
    <t>激光散斑血流测量仪系统</t>
  </si>
  <si>
    <t>PSI NR</t>
  </si>
  <si>
    <t>Perimed</t>
  </si>
  <si>
    <t>PSI-30107</t>
  </si>
  <si>
    <t>S2409447</t>
  </si>
  <si>
    <t>脑立体定位仪4台</t>
  </si>
  <si>
    <t>F94771-004/E03708-003-9/1802150G</t>
  </si>
  <si>
    <t>医学院大楼C418</t>
  </si>
  <si>
    <t>门禁监控系统</t>
  </si>
  <si>
    <t>*</t>
  </si>
  <si>
    <t>中国电信</t>
  </si>
  <si>
    <t>S2310019-99</t>
  </si>
  <si>
    <t>医学院大楼C419</t>
  </si>
  <si>
    <t>否/否/否</t>
  </si>
  <si>
    <t>洁净系统(一)/快速型笼盒清洗机/脉动真空灭菌器</t>
  </si>
  <si>
    <t>471811000190618001801</t>
  </si>
  <si>
    <t>医学院大楼C420</t>
  </si>
  <si>
    <t>医学院大楼C421</t>
  </si>
  <si>
    <t>医学院大楼C422</t>
  </si>
  <si>
    <t>医学院大楼C450</t>
  </si>
  <si>
    <t>大型一级纯水系统</t>
  </si>
  <si>
    <t>POSE200N-S500DE</t>
  </si>
  <si>
    <t>厦门锐思捷</t>
  </si>
  <si>
    <t>医学院大楼C122</t>
  </si>
  <si>
    <t>纯水超纯水一体机</t>
  </si>
  <si>
    <t>EQ7008</t>
  </si>
  <si>
    <t>美国密理博</t>
  </si>
  <si>
    <t>F3CB96129B</t>
  </si>
  <si>
    <t>脉动真空灭菌器</t>
  </si>
  <si>
    <t>MAST-A-1500</t>
  </si>
  <si>
    <t>新华</t>
  </si>
  <si>
    <t>郑海萍</t>
  </si>
  <si>
    <t>激光共聚焦显微镜</t>
  </si>
  <si>
    <t>A1R</t>
  </si>
  <si>
    <t>1607133G</t>
  </si>
  <si>
    <t>医学院大楼B117</t>
  </si>
  <si>
    <t>全景数字玻片显微扫描系统</t>
  </si>
  <si>
    <t>Aperio Versa</t>
  </si>
  <si>
    <t>1908298G</t>
  </si>
  <si>
    <t>激光共聚焦显微系统</t>
  </si>
  <si>
    <t>FV1000</t>
  </si>
  <si>
    <t>日本奥林巴斯</t>
  </si>
  <si>
    <t>显微数字切片扫描系统Motic VM1</t>
  </si>
  <si>
    <t>Motic VM1</t>
  </si>
  <si>
    <t>中国香港</t>
  </si>
  <si>
    <t>1610923G</t>
  </si>
  <si>
    <t>IX51</t>
  </si>
  <si>
    <t>2F38535</t>
  </si>
  <si>
    <t>1306602G</t>
  </si>
  <si>
    <t>超高分辨率共聚焦显微镜</t>
  </si>
  <si>
    <t>Zeiss LSM 880</t>
  </si>
  <si>
    <t>德国Zeiss</t>
  </si>
  <si>
    <t>1818533G</t>
  </si>
  <si>
    <t>医学院大楼B124</t>
  </si>
  <si>
    <t>高灵敏度激光共聚焦显微镜</t>
  </si>
  <si>
    <t>Evident FV3000</t>
  </si>
  <si>
    <t>正置多光子激光共聚焦扫描显微镜</t>
  </si>
  <si>
    <t>FV1000MPE-B</t>
  </si>
  <si>
    <t>2C36974</t>
  </si>
  <si>
    <t>1311035G</t>
  </si>
  <si>
    <t>酶标仪</t>
  </si>
  <si>
    <t>Varioskan Flash</t>
  </si>
  <si>
    <t>美国Thermo FisherScientific</t>
  </si>
  <si>
    <t>3001-1751</t>
  </si>
  <si>
    <t>1313093G</t>
  </si>
  <si>
    <t>医学院大楼B109</t>
  </si>
  <si>
    <t>正置荧光显微镜</t>
  </si>
  <si>
    <t>Leica DM2700 P</t>
  </si>
  <si>
    <t>翔安医院仪器</t>
  </si>
  <si>
    <t>实时荧光定量热循环仪</t>
  </si>
  <si>
    <t>ABI7500</t>
  </si>
  <si>
    <t>美国Applied  Biosystems</t>
  </si>
  <si>
    <t>1312175G</t>
  </si>
  <si>
    <t>化学发光成像系统</t>
  </si>
  <si>
    <t>Azure 300</t>
  </si>
  <si>
    <t>美国Azure Biosystems</t>
  </si>
  <si>
    <t>AI300-1245</t>
  </si>
  <si>
    <t>S2300643</t>
  </si>
  <si>
    <t>接触式无损化学发光成像</t>
  </si>
  <si>
    <t>eblot</t>
  </si>
  <si>
    <t>中国eblot</t>
  </si>
  <si>
    <t>AAS2228H04</t>
  </si>
  <si>
    <t>抗癌研究中心</t>
  </si>
  <si>
    <t>全自动样品冷冻研磨仪</t>
  </si>
  <si>
    <t>JXFSTPRP-CL</t>
  </si>
  <si>
    <t>上海净信</t>
  </si>
  <si>
    <t>018518535</t>
  </si>
  <si>
    <t>Imaris 10.0.0</t>
  </si>
  <si>
    <t>Imaris</t>
  </si>
  <si>
    <t>英国Bitplane</t>
  </si>
  <si>
    <t>医学院大楼B125</t>
  </si>
  <si>
    <t>树脂切片机</t>
  </si>
  <si>
    <t>RM2255</t>
  </si>
  <si>
    <t>1903696G</t>
  </si>
  <si>
    <t>MT4424T</t>
  </si>
  <si>
    <t>1303036G</t>
  </si>
  <si>
    <t>医学院大楼B112</t>
  </si>
  <si>
    <t>实验室仪器管理系统</t>
  </si>
  <si>
    <t>安徽朋德</t>
  </si>
  <si>
    <t>1609692G</t>
  </si>
  <si>
    <t>医学院大楼B101</t>
  </si>
  <si>
    <t>分选型流式细胞仪</t>
  </si>
  <si>
    <t>MoFlo Astrios EQs</t>
  </si>
  <si>
    <t>美国贝克曼库尔特</t>
  </si>
  <si>
    <t>BD41215</t>
  </si>
  <si>
    <t>S2107756</t>
  </si>
  <si>
    <t>医学院大楼B115/116</t>
  </si>
  <si>
    <t>高端流式细胞分选系统</t>
  </si>
  <si>
    <t>MoFlo Astrios EQ</t>
  </si>
  <si>
    <t>BA24019</t>
  </si>
  <si>
    <t>1908439G</t>
  </si>
  <si>
    <t>流式细胞仪Beckman CytoFlex（抗癌中心）</t>
  </si>
  <si>
    <t>CytoFlex</t>
  </si>
  <si>
    <t>AW38243</t>
  </si>
  <si>
    <t>流式细胞仪Beckman CytoFlex S</t>
  </si>
  <si>
    <t>CytoFlex S</t>
  </si>
  <si>
    <t>1707459G</t>
  </si>
  <si>
    <t>BIST-A-D1380-D-B</t>
  </si>
  <si>
    <t>S2400649</t>
  </si>
  <si>
    <t>医学院大楼B108</t>
  </si>
  <si>
    <t>全自动组织脱水机</t>
  </si>
  <si>
    <t>ASP200S</t>
  </si>
  <si>
    <t>5527/01.2014</t>
  </si>
  <si>
    <t>1500654G</t>
  </si>
  <si>
    <t>医学院大楼B122/123</t>
  </si>
  <si>
    <t>冰冻切片机</t>
  </si>
  <si>
    <t>CM1950</t>
  </si>
  <si>
    <t>S2300641</t>
  </si>
  <si>
    <t>医学院大楼B120/121</t>
  </si>
  <si>
    <t>VT1200S</t>
  </si>
  <si>
    <t>S2300619</t>
  </si>
  <si>
    <t>FS800</t>
  </si>
  <si>
    <t>10072401-005</t>
  </si>
  <si>
    <t>超高参数全光谱流式分析仪 SONY ID7000</t>
  </si>
  <si>
    <t>ID7000</t>
  </si>
  <si>
    <t>索尼</t>
  </si>
  <si>
    <t>S2400890</t>
  </si>
  <si>
    <t>医学院大楼B118/119</t>
  </si>
  <si>
    <t>脉动真空灭菌器</t>
    <phoneticPr fontId="19" type="noConversion"/>
  </si>
  <si>
    <t>1613055/56/57/58/59G</t>
    <phoneticPr fontId="19" type="noConversion"/>
  </si>
  <si>
    <t>S2312475</t>
    <phoneticPr fontId="19" type="noConversion"/>
  </si>
  <si>
    <t>S2101091-1</t>
    <phoneticPr fontId="19" type="noConversion"/>
  </si>
  <si>
    <t>S2005677</t>
    <phoneticPr fontId="19" type="noConversion"/>
  </si>
  <si>
    <t>S2218798/S1910683</t>
    <phoneticPr fontId="19" type="noConversion"/>
  </si>
  <si>
    <t>S2001070/S242534</t>
    <phoneticPr fontId="19" type="noConversion"/>
  </si>
  <si>
    <t>1303042G</t>
    <phoneticPr fontId="19" type="noConversion"/>
  </si>
  <si>
    <t>振动切片机</t>
    <phoneticPr fontId="19" type="noConversion"/>
  </si>
  <si>
    <t>2024年核查后减免面积</t>
    <phoneticPr fontId="19" type="noConversion"/>
  </si>
  <si>
    <t>2025年减免面积</t>
    <phoneticPr fontId="19" type="noConversion"/>
  </si>
  <si>
    <t>否/是/是</t>
  </si>
  <si>
    <t>2025年开放状态</t>
    <phoneticPr fontId="19" type="noConversion"/>
  </si>
  <si>
    <t>2025年 情况</t>
    <phoneticPr fontId="19" type="noConversion"/>
  </si>
  <si>
    <t>2025年面向全校开放使用的实验室贵重仪器设备信息汇总表</t>
    <phoneticPr fontId="19" type="noConversion"/>
  </si>
  <si>
    <t>保留</t>
    <phoneticPr fontId="19" type="noConversion"/>
  </si>
  <si>
    <t>修改</t>
    <phoneticPr fontId="19" type="noConversion"/>
  </si>
  <si>
    <t>删除</t>
    <phoneticPr fontId="19" type="noConversion"/>
  </si>
  <si>
    <t>新增</t>
    <phoneticPr fontId="19" type="noConversion"/>
  </si>
  <si>
    <t>备注</t>
    <phoneticPr fontId="19" type="noConversion"/>
  </si>
  <si>
    <t>学院上报仪器减免面积（平方米）
（根据仪器使用面积换算成建筑面积，请参考换算公式,即：仪器减免面积=仪器使用面积/实验室使用面积*实验室建筑面积。)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</si>
</sst>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.00_ "/>
    <numFmt numFmtId="178" formatCode="0.0000"/>
  </numFmts>
  <fonts count="26">
    <font>
      <sz val="12"/>
      <name val="宋体"/>
      <charset val="134"/>
    </font>
    <font>
      <sz val="12"/>
      <name val="宋体"/>
      <family val="3"/>
      <charset val="134"/>
    </font>
    <font>
      <sz val="11"/>
      <color rgb="FFFA7D00"/>
      <name val="宋体"/>
      <family val="3"/>
      <charset val="134"/>
    </font>
    <font>
      <b/>
      <sz val="11"/>
      <color theme="3"/>
      <name val="宋体"/>
      <family val="3"/>
      <charset val="134"/>
    </font>
    <font>
      <b/>
      <sz val="18"/>
      <color theme="3"/>
      <name val="宋体"/>
      <family val="3"/>
      <charset val="134"/>
    </font>
    <font>
      <sz val="11"/>
      <color theme="0"/>
      <name val="宋体"/>
      <family val="3"/>
      <charset val="134"/>
    </font>
    <font>
      <sz val="11"/>
      <color rgb="FF9C6500"/>
      <name val="宋体"/>
      <family val="3"/>
      <charset val="134"/>
    </font>
    <font>
      <b/>
      <sz val="13"/>
      <color theme="3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FF0000"/>
      <name val="宋体"/>
      <family val="3"/>
      <charset val="134"/>
    </font>
    <font>
      <i/>
      <sz val="11"/>
      <color rgb="FF7F7F7F"/>
      <name val="宋体"/>
      <family val="3"/>
      <charset val="134"/>
    </font>
    <font>
      <b/>
      <sz val="11"/>
      <color rgb="FFFA7D00"/>
      <name val="宋体"/>
      <family val="3"/>
      <charset val="134"/>
    </font>
    <font>
      <sz val="11"/>
      <color rgb="FF9C0006"/>
      <name val="宋体"/>
      <family val="3"/>
      <charset val="134"/>
    </font>
    <font>
      <sz val="11"/>
      <color rgb="FF006100"/>
      <name val="宋体"/>
      <family val="3"/>
      <charset val="134"/>
    </font>
    <font>
      <b/>
      <sz val="11"/>
      <color theme="0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1"/>
      <color rgb="FF3F3F3F"/>
      <name val="宋体"/>
      <family val="3"/>
      <charset val="134"/>
    </font>
    <font>
      <sz val="11"/>
      <color rgb="FF3F3F76"/>
      <name val="宋体"/>
      <family val="3"/>
      <charset val="134"/>
    </font>
    <font>
      <b/>
      <sz val="15"/>
      <color theme="3"/>
      <name val="宋体"/>
      <family val="3"/>
      <charset val="134"/>
    </font>
    <font>
      <sz val="9"/>
      <name val="宋体"/>
      <family val="3"/>
      <charset val="134"/>
    </font>
    <font>
      <b/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rgb="FF000000"/>
      <name val="SimSun"/>
      <charset val="134"/>
    </font>
    <font>
      <sz val="11"/>
      <name val="SimSun"/>
      <charset val="134"/>
    </font>
    <font>
      <b/>
      <sz val="11"/>
      <color rgb="FFFF0000"/>
      <name val="SimSun"/>
      <charset val="134"/>
    </font>
  </fonts>
  <fills count="35">
    <fill>
      <patternFill patternType="none"/>
    </fill>
    <fill>
      <patternFill patternType="gray125"/>
    </fill>
    <fill>
      <patternFill patternType="none"/>
    </fill>
    <fill>
      <patternFill patternType="solid">
        <fgColor theme="7" tint="0.39997558519241921"/>
        <bgColor rgb="FF000000"/>
      </patternFill>
    </fill>
    <fill>
      <patternFill patternType="solid">
        <fgColor rgb="FFFFEB9C"/>
        <bgColor rgb="FF000000"/>
      </patternFill>
    </fill>
    <fill>
      <patternFill patternType="solid">
        <fgColor theme="8" tint="0.79995117038483843"/>
        <bgColor rgb="FF000000"/>
      </patternFill>
    </fill>
    <fill>
      <patternFill patternType="solid">
        <fgColor theme="8"/>
        <bgColor rgb="FF000000"/>
      </patternFill>
    </fill>
    <fill>
      <patternFill patternType="solid">
        <fgColor theme="5" tint="0.79995117038483843"/>
        <bgColor rgb="FF000000"/>
      </patternFill>
    </fill>
    <fill>
      <patternFill patternType="solid">
        <fgColor theme="9" tint="0.59996337778862885"/>
        <bgColor rgb="FF000000"/>
      </patternFill>
    </fill>
    <fill>
      <patternFill patternType="solid">
        <fgColor theme="7" tint="0.59996337778862885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theme="5" tint="0.59996337778862885"/>
        <bgColor rgb="FF000000"/>
      </patternFill>
    </fill>
    <fill>
      <patternFill patternType="solid">
        <fgColor rgb="FFC6EFCE"/>
        <bgColor rgb="FF000000"/>
      </patternFill>
    </fill>
    <fill>
      <patternFill patternType="solid">
        <fgColor theme="8" tint="0.59996337778862885"/>
        <bgColor rgb="FF000000"/>
      </patternFill>
    </fill>
    <fill>
      <patternFill patternType="solid">
        <fgColor rgb="FFA5A5A5"/>
        <bgColor rgb="FF000000"/>
      </patternFill>
    </fill>
    <fill>
      <patternFill patternType="solid">
        <fgColor theme="6" tint="0.39997558519241921"/>
        <bgColor rgb="FF000000"/>
      </patternFill>
    </fill>
    <fill>
      <patternFill patternType="solid">
        <fgColor theme="4" tint="0.79995117038483843"/>
        <bgColor rgb="FF000000"/>
      </patternFill>
    </fill>
    <fill>
      <patternFill patternType="solid">
        <fgColor theme="7"/>
        <bgColor rgb="FF000000"/>
      </patternFill>
    </fill>
    <fill>
      <patternFill patternType="solid">
        <fgColor theme="9" tint="0.39997558519241921"/>
        <bgColor rgb="FF000000"/>
      </patternFill>
    </fill>
    <fill>
      <patternFill patternType="solid">
        <fgColor theme="5" tint="0.39997558519241921"/>
        <bgColor rgb="FF000000"/>
      </patternFill>
    </fill>
    <fill>
      <patternFill patternType="solid">
        <fgColor theme="6" tint="0.59996337778862885"/>
        <bgColor rgb="FF000000"/>
      </patternFill>
    </fill>
    <fill>
      <patternFill patternType="solid">
        <fgColor theme="7" tint="0.79995117038483843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theme="8" tint="0.39997558519241921"/>
        <bgColor rgb="FF000000"/>
      </patternFill>
    </fill>
    <fill>
      <patternFill patternType="solid">
        <fgColor theme="6" tint="0.79995117038483843"/>
        <bgColor rgb="FF000000"/>
      </patternFill>
    </fill>
    <fill>
      <patternFill patternType="solid">
        <fgColor theme="9"/>
        <bgColor rgb="FF000000"/>
      </patternFill>
    </fill>
    <fill>
      <patternFill patternType="solid">
        <fgColor theme="5"/>
        <bgColor rgb="FF000000"/>
      </patternFill>
    </fill>
    <fill>
      <patternFill patternType="solid">
        <fgColor theme="9" tint="0.79995117038483843"/>
        <bgColor rgb="FF000000"/>
      </patternFill>
    </fill>
    <fill>
      <patternFill patternType="solid">
        <fgColor theme="4"/>
        <bgColor rgb="FF000000"/>
      </patternFill>
    </fill>
    <fill>
      <patternFill patternType="solid">
        <fgColor theme="6"/>
        <bgColor rgb="FF000000"/>
      </patternFill>
    </fill>
    <fill>
      <patternFill patternType="solid">
        <fgColor theme="4" tint="0.59996337778862885"/>
        <bgColor rgb="FF000000"/>
      </patternFill>
    </fill>
    <fill>
      <patternFill patternType="solid">
        <fgColor theme="4" tint="0.39997558519241921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499954222235786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</borders>
  <cellStyleXfs count="42">
    <xf numFmtId="0" fontId="0" fillId="2" borderId="1"/>
    <xf numFmtId="0" fontId="2" fillId="2" borderId="4" applyNumberFormat="0" applyFill="0" applyAlignment="0" applyProtection="0"/>
    <xf numFmtId="0" fontId="3" fillId="2" borderId="5" applyNumberFormat="0" applyFill="0" applyAlignment="0" applyProtection="0"/>
    <xf numFmtId="0" fontId="4" fillId="2" borderId="1" applyNumberFormat="0" applyFill="0" applyBorder="0" applyAlignment="0" applyProtection="0"/>
    <xf numFmtId="0" fontId="5" fillId="3" borderId="1" applyNumberFormat="0" applyBorder="0" applyAlignment="0" applyProtection="0"/>
    <xf numFmtId="0" fontId="6" fillId="4" borderId="1" applyNumberFormat="0" applyBorder="0" applyAlignment="0" applyProtection="0"/>
    <xf numFmtId="0" fontId="7" fillId="2" borderId="6" applyNumberFormat="0" applyFill="0" applyAlignment="0" applyProtection="0"/>
    <xf numFmtId="0" fontId="8" fillId="5" borderId="1" applyNumberFormat="0" applyBorder="0" applyAlignment="0" applyProtection="0"/>
    <xf numFmtId="0" fontId="5" fillId="6" borderId="1" applyNumberFormat="0" applyBorder="0" applyAlignment="0" applyProtection="0"/>
    <xf numFmtId="0" fontId="8" fillId="7" borderId="1" applyNumberFormat="0" applyBorder="0" applyAlignment="0" applyProtection="0"/>
    <xf numFmtId="0" fontId="9" fillId="2" borderId="1" applyNumberFormat="0" applyFill="0" applyBorder="0" applyAlignment="0" applyProtection="0"/>
    <xf numFmtId="0" fontId="8" fillId="8" borderId="1" applyNumberFormat="0" applyBorder="0" applyAlignment="0" applyProtection="0"/>
    <xf numFmtId="0" fontId="10" fillId="2" borderId="1" applyNumberFormat="0" applyFill="0" applyBorder="0" applyAlignment="0" applyProtection="0"/>
    <xf numFmtId="0" fontId="8" fillId="9" borderId="1" applyNumberFormat="0" applyBorder="0" applyAlignment="0" applyProtection="0"/>
    <xf numFmtId="0" fontId="11" fillId="10" borderId="7" applyNumberFormat="0" applyAlignment="0" applyProtection="0"/>
    <xf numFmtId="0" fontId="12" fillId="11" borderId="1" applyNumberFormat="0" applyBorder="0" applyAlignment="0" applyProtection="0"/>
    <xf numFmtId="0" fontId="8" fillId="12" borderId="1" applyNumberFormat="0" applyBorder="0" applyAlignment="0" applyProtection="0"/>
    <xf numFmtId="0" fontId="13" fillId="13" borderId="1" applyNumberFormat="0" applyBorder="0" applyAlignment="0" applyProtection="0"/>
    <xf numFmtId="0" fontId="8" fillId="14" borderId="1" applyNumberFormat="0" applyBorder="0" applyAlignment="0" applyProtection="0"/>
    <xf numFmtId="0" fontId="14" fillId="15" borderId="8" applyNumberFormat="0" applyAlignment="0" applyProtection="0"/>
    <xf numFmtId="0" fontId="5" fillId="16" borderId="1" applyNumberFormat="0" applyBorder="0" applyAlignment="0" applyProtection="0"/>
    <xf numFmtId="0" fontId="8" fillId="17" borderId="1" applyNumberFormat="0" applyBorder="0" applyAlignment="0" applyProtection="0"/>
    <xf numFmtId="0" fontId="5" fillId="18" borderId="1" applyNumberFormat="0" applyBorder="0" applyAlignment="0" applyProtection="0"/>
    <xf numFmtId="0" fontId="5" fillId="19" borderId="1" applyNumberFormat="0" applyBorder="0" applyAlignment="0" applyProtection="0"/>
    <xf numFmtId="0" fontId="5" fillId="20" borderId="1" applyNumberFormat="0" applyBorder="0" applyAlignment="0" applyProtection="0"/>
    <xf numFmtId="0" fontId="8" fillId="21" borderId="1" applyNumberFormat="0" applyBorder="0" applyAlignment="0" applyProtection="0"/>
    <xf numFmtId="0" fontId="15" fillId="2" borderId="9" applyNumberFormat="0" applyFill="0" applyAlignment="0" applyProtection="0"/>
    <xf numFmtId="0" fontId="16" fillId="10" borderId="10" applyNumberFormat="0" applyAlignment="0" applyProtection="0"/>
    <xf numFmtId="0" fontId="8" fillId="22" borderId="1" applyNumberFormat="0" applyBorder="0" applyAlignment="0" applyProtection="0"/>
    <xf numFmtId="0" fontId="1" fillId="23" borderId="11" applyNumberFormat="0" applyFont="0" applyAlignment="0" applyProtection="0"/>
    <xf numFmtId="0" fontId="17" fillId="24" borderId="7" applyNumberFormat="0" applyAlignment="0" applyProtection="0"/>
    <xf numFmtId="0" fontId="5" fillId="25" borderId="1" applyNumberFormat="0" applyBorder="0" applyAlignment="0" applyProtection="0"/>
    <xf numFmtId="0" fontId="8" fillId="26" borderId="1" applyNumberFormat="0" applyBorder="0" applyAlignment="0" applyProtection="0"/>
    <xf numFmtId="0" fontId="5" fillId="27" borderId="1" applyNumberFormat="0" applyBorder="0" applyAlignment="0" applyProtection="0"/>
    <xf numFmtId="0" fontId="5" fillId="28" borderId="1" applyNumberFormat="0" applyBorder="0" applyAlignment="0" applyProtection="0"/>
    <xf numFmtId="0" fontId="8" fillId="29" borderId="1" applyNumberFormat="0" applyBorder="0" applyAlignment="0" applyProtection="0"/>
    <xf numFmtId="0" fontId="5" fillId="30" borderId="1" applyNumberFormat="0" applyBorder="0" applyAlignment="0" applyProtection="0"/>
    <xf numFmtId="0" fontId="18" fillId="2" borderId="12" applyNumberFormat="0" applyFill="0" applyAlignment="0" applyProtection="0"/>
    <xf numFmtId="0" fontId="3" fillId="2" borderId="1" applyNumberFormat="0" applyFill="0" applyBorder="0" applyAlignment="0" applyProtection="0"/>
    <xf numFmtId="0" fontId="5" fillId="31" borderId="1" applyNumberFormat="0" applyBorder="0" applyAlignment="0" applyProtection="0"/>
    <xf numFmtId="0" fontId="8" fillId="32" borderId="1" applyNumberFormat="0" applyBorder="0" applyAlignment="0" applyProtection="0"/>
    <xf numFmtId="0" fontId="5" fillId="33" borderId="1" applyNumberFormat="0" applyBorder="0" applyAlignment="0" applyProtection="0"/>
  </cellStyleXfs>
  <cellXfs count="35">
    <xf numFmtId="0" fontId="0" fillId="0" borderId="0" xfId="0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/>
    </xf>
    <xf numFmtId="178" fontId="21" fillId="0" borderId="3" xfId="0" applyNumberFormat="1" applyFont="1" applyFill="1" applyBorder="1" applyAlignment="1">
      <alignment horizontal="center" vertical="center"/>
    </xf>
    <xf numFmtId="2" fontId="21" fillId="0" borderId="0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178" fontId="23" fillId="0" borderId="2" xfId="0" applyNumberFormat="1" applyFont="1" applyFill="1" applyBorder="1" applyAlignment="1">
      <alignment horizontal="center" vertical="center" wrapText="1"/>
    </xf>
    <xf numFmtId="2" fontId="23" fillId="0" borderId="2" xfId="0" applyNumberFormat="1" applyFont="1" applyFill="1" applyBorder="1" applyAlignment="1">
      <alignment horizontal="center" vertical="center" wrapText="1"/>
    </xf>
    <xf numFmtId="176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177" fontId="23" fillId="0" borderId="2" xfId="0" applyNumberFormat="1" applyFont="1" applyFill="1" applyBorder="1" applyAlignment="1">
      <alignment horizontal="center" vertical="center" wrapText="1"/>
    </xf>
    <xf numFmtId="0" fontId="23" fillId="0" borderId="2" xfId="0" applyNumberFormat="1" applyFont="1" applyFill="1" applyBorder="1" applyAlignment="1">
      <alignment horizontal="center" vertical="center" wrapText="1"/>
    </xf>
    <xf numFmtId="0" fontId="0" fillId="0" borderId="1" xfId="0" applyFill="1" applyAlignment="1">
      <alignment vertical="center"/>
    </xf>
    <xf numFmtId="0" fontId="23" fillId="34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" fillId="2" borderId="1" xfId="0" applyFont="1"/>
    <xf numFmtId="0" fontId="22" fillId="0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176" fontId="23" fillId="0" borderId="2" xfId="0" applyNumberFormat="1" applyFont="1" applyFill="1" applyBorder="1" applyAlignment="1">
      <alignment horizontal="center" vertical="center" wrapText="1"/>
    </xf>
    <xf numFmtId="176" fontId="21" fillId="0" borderId="2" xfId="0" applyNumberFormat="1" applyFont="1" applyFill="1" applyBorder="1" applyAlignment="1">
      <alignment horizontal="center" vertical="center" wrapText="1"/>
    </xf>
    <xf numFmtId="177" fontId="23" fillId="0" borderId="2" xfId="0" applyNumberFormat="1" applyFont="1" applyFill="1" applyBorder="1" applyAlignment="1">
      <alignment horizontal="center" vertical="center" wrapText="1"/>
    </xf>
  </cellXfs>
  <cellStyles count="42">
    <cellStyle name="20% - 着色 1" xfId="21" xr:uid="{00000000-0005-0000-0000-000000000000}"/>
    <cellStyle name="20% - 着色 2" xfId="9" xr:uid="{00000000-0005-0000-0000-000001000000}"/>
    <cellStyle name="20% - 着色 3" xfId="32" xr:uid="{00000000-0005-0000-0000-000002000000}"/>
    <cellStyle name="20% - 着色 4" xfId="28" xr:uid="{00000000-0005-0000-0000-000003000000}"/>
    <cellStyle name="20% - 着色 5" xfId="7" xr:uid="{00000000-0005-0000-0000-000004000000}"/>
    <cellStyle name="20% - 着色 6" xfId="35" xr:uid="{00000000-0005-0000-0000-000005000000}"/>
    <cellStyle name="40% - 着色 1" xfId="40" xr:uid="{00000000-0005-0000-0000-000006000000}"/>
    <cellStyle name="40% - 着色 2" xfId="16" xr:uid="{00000000-0005-0000-0000-000007000000}"/>
    <cellStyle name="40% - 着色 3" xfId="25" xr:uid="{00000000-0005-0000-0000-000008000000}"/>
    <cellStyle name="40% - 着色 4" xfId="13" xr:uid="{00000000-0005-0000-0000-000009000000}"/>
    <cellStyle name="40% - 着色 5" xfId="18" xr:uid="{00000000-0005-0000-0000-00000A000000}"/>
    <cellStyle name="40% - 着色 6" xfId="11" xr:uid="{00000000-0005-0000-0000-00000B000000}"/>
    <cellStyle name="60% - 着色 1" xfId="41" xr:uid="{00000000-0005-0000-0000-00000C000000}"/>
    <cellStyle name="60% - 着色 2" xfId="24" xr:uid="{00000000-0005-0000-0000-00000D000000}"/>
    <cellStyle name="60% - 着色 3" xfId="20" xr:uid="{00000000-0005-0000-0000-00000E000000}"/>
    <cellStyle name="60% - 着色 4" xfId="4" xr:uid="{00000000-0005-0000-0000-00000F000000}"/>
    <cellStyle name="60% - 着色 5" xfId="31" xr:uid="{00000000-0005-0000-0000-000010000000}"/>
    <cellStyle name="60% - 着色 6" xfId="23" xr:uid="{00000000-0005-0000-0000-000011000000}"/>
    <cellStyle name="标题" xfId="3" xr:uid="{00000000-0005-0000-0000-000012000000}"/>
    <cellStyle name="标题 1" xfId="37" xr:uid="{00000000-0005-0000-0000-000013000000}"/>
    <cellStyle name="标题 2" xfId="6" xr:uid="{00000000-0005-0000-0000-000014000000}"/>
    <cellStyle name="标题 3" xfId="2" xr:uid="{00000000-0005-0000-0000-000015000000}"/>
    <cellStyle name="标题 4" xfId="38" xr:uid="{00000000-0005-0000-0000-000016000000}"/>
    <cellStyle name="差" xfId="15" xr:uid="{00000000-0005-0000-0000-000017000000}"/>
    <cellStyle name="常规" xfId="0" builtinId="0"/>
    <cellStyle name="好" xfId="17" xr:uid="{00000000-0005-0000-0000-000019000000}"/>
    <cellStyle name="汇总" xfId="26" xr:uid="{00000000-0005-0000-0000-00001A000000}"/>
    <cellStyle name="计算" xfId="14" xr:uid="{00000000-0005-0000-0000-00001B000000}"/>
    <cellStyle name="检查单元格" xfId="19" xr:uid="{00000000-0005-0000-0000-00001C000000}"/>
    <cellStyle name="解释性文本" xfId="12" xr:uid="{00000000-0005-0000-0000-00001D000000}"/>
    <cellStyle name="警告文本" xfId="10" xr:uid="{00000000-0005-0000-0000-00001E000000}"/>
    <cellStyle name="链接单元格" xfId="1" xr:uid="{00000000-0005-0000-0000-00001F000000}"/>
    <cellStyle name="适中" xfId="5" xr:uid="{00000000-0005-0000-0000-000020000000}"/>
    <cellStyle name="输出" xfId="27" xr:uid="{00000000-0005-0000-0000-000021000000}"/>
    <cellStyle name="输入" xfId="30" xr:uid="{00000000-0005-0000-0000-000022000000}"/>
    <cellStyle name="着色 1" xfId="36" xr:uid="{00000000-0005-0000-0000-000023000000}"/>
    <cellStyle name="着色 2" xfId="34" xr:uid="{00000000-0005-0000-0000-000024000000}"/>
    <cellStyle name="着色 3" xfId="39" xr:uid="{00000000-0005-0000-0000-000025000000}"/>
    <cellStyle name="着色 4" xfId="22" xr:uid="{00000000-0005-0000-0000-000026000000}"/>
    <cellStyle name="着色 5" xfId="8" xr:uid="{00000000-0005-0000-0000-000027000000}"/>
    <cellStyle name="着色 6" xfId="33" xr:uid="{00000000-0005-0000-0000-000028000000}"/>
    <cellStyle name="注释" xfId="29" xr:uid="{00000000-0005-0000-0000-00002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56"/>
  <sheetViews>
    <sheetView tabSelected="1" topLeftCell="F1" zoomScaleNormal="100" workbookViewId="0">
      <selection activeCell="W4" sqref="W4"/>
    </sheetView>
  </sheetViews>
  <sheetFormatPr defaultColWidth="8.625" defaultRowHeight="13.5"/>
  <cols>
    <col min="1" max="1" width="4.5" style="1"/>
    <col min="2" max="2" width="39" style="1" customWidth="1"/>
    <col min="3" max="3" width="18.125" style="1"/>
    <col min="4" max="4" width="20" style="1" customWidth="1"/>
    <col min="5" max="5" width="11.75" style="1" customWidth="1"/>
    <col min="6" max="6" width="10" style="1" customWidth="1"/>
    <col min="7" max="7" width="10.25" style="1" customWidth="1"/>
    <col min="8" max="8" width="9.125" style="1" customWidth="1"/>
    <col min="9" max="9" width="17.375" style="1" customWidth="1"/>
    <col min="10" max="11" width="17.375" style="3" customWidth="1"/>
    <col min="12" max="12" width="11.125" style="1" customWidth="1"/>
    <col min="13" max="13" width="7.625" style="1" customWidth="1"/>
    <col min="14" max="14" width="8.75" style="1" customWidth="1"/>
    <col min="15" max="15" width="7.625" style="1" customWidth="1"/>
    <col min="16" max="16" width="7.375" style="1" customWidth="1"/>
    <col min="17" max="17" width="15.375" style="1" customWidth="1"/>
    <col min="18" max="18" width="10.25" style="1" customWidth="1"/>
    <col min="19" max="19" width="10.25" style="3" customWidth="1"/>
    <col min="20" max="20" width="3.75" style="1" customWidth="1"/>
    <col min="21" max="21" width="44.625" style="1" customWidth="1"/>
    <col min="22" max="22" width="8.125" style="1" customWidth="1"/>
    <col min="23" max="23" width="8.125" style="3" customWidth="1"/>
    <col min="24" max="16384" width="8.625" style="1"/>
  </cols>
  <sheetData>
    <row r="1" spans="1:24" ht="39.75" customHeight="1">
      <c r="A1" s="26" t="s">
        <v>304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</row>
    <row r="2" spans="1:24" ht="36" customHeight="1">
      <c r="A2" s="24" t="s">
        <v>0</v>
      </c>
      <c r="B2" s="25"/>
      <c r="C2" s="24" t="s">
        <v>1</v>
      </c>
      <c r="D2" s="25"/>
      <c r="E2" s="25"/>
      <c r="F2" s="25"/>
      <c r="G2" s="25"/>
      <c r="H2" s="6" t="s">
        <v>2</v>
      </c>
      <c r="I2" s="6"/>
      <c r="J2" s="6"/>
      <c r="K2" s="6"/>
      <c r="L2" s="6" t="s">
        <v>3</v>
      </c>
      <c r="M2" s="6"/>
      <c r="N2" s="6"/>
      <c r="O2" s="6"/>
      <c r="P2" s="24"/>
      <c r="Q2" s="25"/>
      <c r="R2" s="25"/>
      <c r="S2" s="25"/>
      <c r="T2" s="25"/>
      <c r="U2" s="24" t="s">
        <v>4</v>
      </c>
      <c r="V2" s="25"/>
      <c r="W2" s="13"/>
    </row>
    <row r="3" spans="1:24" ht="117" customHeight="1">
      <c r="A3" s="12" t="s">
        <v>5</v>
      </c>
      <c r="B3" s="12" t="s">
        <v>6</v>
      </c>
      <c r="C3" s="12" t="s">
        <v>7</v>
      </c>
      <c r="D3" s="12" t="s">
        <v>8</v>
      </c>
      <c r="E3" s="12" t="s">
        <v>9</v>
      </c>
      <c r="F3" s="12" t="s">
        <v>10</v>
      </c>
      <c r="G3" s="12" t="s">
        <v>11</v>
      </c>
      <c r="H3" s="12" t="s">
        <v>12</v>
      </c>
      <c r="I3" s="12" t="s">
        <v>13</v>
      </c>
      <c r="J3" s="21" t="s">
        <v>300</v>
      </c>
      <c r="K3" s="20" t="s">
        <v>299</v>
      </c>
      <c r="L3" s="14" t="s">
        <v>310</v>
      </c>
      <c r="M3" s="14" t="s">
        <v>14</v>
      </c>
      <c r="N3" s="14" t="s">
        <v>15</v>
      </c>
      <c r="O3" s="14" t="s">
        <v>16</v>
      </c>
      <c r="P3" s="12" t="s">
        <v>17</v>
      </c>
      <c r="Q3" s="12" t="s">
        <v>18</v>
      </c>
      <c r="R3" s="14" t="s">
        <v>19</v>
      </c>
      <c r="S3" s="22" t="s">
        <v>302</v>
      </c>
      <c r="T3" s="14" t="s">
        <v>20</v>
      </c>
      <c r="U3" s="14" t="s">
        <v>21</v>
      </c>
      <c r="V3" s="14" t="s">
        <v>22</v>
      </c>
      <c r="W3" s="22" t="s">
        <v>303</v>
      </c>
      <c r="X3" s="2" t="s">
        <v>309</v>
      </c>
    </row>
    <row r="4" spans="1:24" s="2" customFormat="1" ht="30" customHeight="1">
      <c r="A4" s="14">
        <v>1</v>
      </c>
      <c r="B4" s="14" t="s">
        <v>25</v>
      </c>
      <c r="C4" s="14" t="s">
        <v>26</v>
      </c>
      <c r="D4" s="14" t="s">
        <v>27</v>
      </c>
      <c r="E4" s="14">
        <v>100000</v>
      </c>
      <c r="F4" s="14">
        <v>2023.6</v>
      </c>
      <c r="G4" s="14" t="s">
        <v>28</v>
      </c>
      <c r="H4" s="14" t="s">
        <v>29</v>
      </c>
      <c r="I4" s="27" t="s">
        <v>30</v>
      </c>
      <c r="J4" s="14"/>
      <c r="K4" s="7">
        <v>33.803333333333335</v>
      </c>
      <c r="L4" s="8">
        <f>M4*O4/N4</f>
        <v>33.803333333333335</v>
      </c>
      <c r="M4" s="14">
        <v>20.91</v>
      </c>
      <c r="N4" s="27">
        <v>62.73</v>
      </c>
      <c r="O4" s="27">
        <v>101.41</v>
      </c>
      <c r="P4" s="14" t="s">
        <v>31</v>
      </c>
      <c r="Q4" s="14">
        <v>15359327290</v>
      </c>
      <c r="R4" s="14" t="s">
        <v>23</v>
      </c>
      <c r="S4" s="14"/>
      <c r="T4" s="14" t="s">
        <v>24</v>
      </c>
      <c r="U4" s="14"/>
      <c r="V4" s="18"/>
      <c r="W4" s="18"/>
    </row>
    <row r="5" spans="1:24" s="2" customFormat="1" ht="30" customHeight="1">
      <c r="A5" s="14">
        <v>2</v>
      </c>
      <c r="B5" s="14" t="s">
        <v>32</v>
      </c>
      <c r="C5" s="14" t="s">
        <v>33</v>
      </c>
      <c r="D5" s="14" t="s">
        <v>34</v>
      </c>
      <c r="E5" s="14">
        <v>615000</v>
      </c>
      <c r="F5" s="14">
        <v>2023.6</v>
      </c>
      <c r="G5" s="14"/>
      <c r="H5" s="14" t="s">
        <v>29</v>
      </c>
      <c r="I5" s="28"/>
      <c r="J5" s="15"/>
      <c r="K5" s="7">
        <v>33.803333333333335</v>
      </c>
      <c r="L5" s="8">
        <f>M5*O4/N4</f>
        <v>33.803333333333335</v>
      </c>
      <c r="M5" s="14">
        <v>20.91</v>
      </c>
      <c r="N5" s="31"/>
      <c r="O5" s="31"/>
      <c r="P5" s="14" t="s">
        <v>31</v>
      </c>
      <c r="Q5" s="14">
        <v>15359327290</v>
      </c>
      <c r="R5" s="14" t="s">
        <v>23</v>
      </c>
      <c r="S5" s="14"/>
      <c r="T5" s="14" t="s">
        <v>24</v>
      </c>
      <c r="U5" s="14"/>
      <c r="V5" s="18"/>
      <c r="W5" s="18"/>
    </row>
    <row r="6" spans="1:24" s="2" customFormat="1" ht="30" customHeight="1">
      <c r="A6" s="14">
        <v>3</v>
      </c>
      <c r="B6" s="14" t="s">
        <v>35</v>
      </c>
      <c r="C6" s="14" t="s">
        <v>36</v>
      </c>
      <c r="D6" s="14" t="s">
        <v>37</v>
      </c>
      <c r="E6" s="14">
        <v>317500</v>
      </c>
      <c r="F6" s="14">
        <v>2016.12</v>
      </c>
      <c r="G6" s="14" t="s">
        <v>28</v>
      </c>
      <c r="H6" s="14" t="s">
        <v>291</v>
      </c>
      <c r="I6" s="28"/>
      <c r="J6" s="15"/>
      <c r="K6" s="7">
        <v>33.803333333333335</v>
      </c>
      <c r="L6" s="8">
        <f>M6*O4/N4</f>
        <v>33.803333333333335</v>
      </c>
      <c r="M6" s="14">
        <v>20.91</v>
      </c>
      <c r="N6" s="28"/>
      <c r="O6" s="28"/>
      <c r="P6" s="14" t="s">
        <v>31</v>
      </c>
      <c r="Q6" s="14">
        <v>15359327290</v>
      </c>
      <c r="R6" s="16" t="s">
        <v>301</v>
      </c>
      <c r="S6" s="16"/>
      <c r="T6" s="14" t="s">
        <v>38</v>
      </c>
      <c r="U6" s="14"/>
      <c r="V6" s="18"/>
      <c r="W6" s="18"/>
    </row>
    <row r="7" spans="1:24" s="2" customFormat="1" ht="30" customHeight="1">
      <c r="A7" s="14">
        <v>4</v>
      </c>
      <c r="B7" s="14" t="s">
        <v>39</v>
      </c>
      <c r="C7" s="14" t="s">
        <v>40</v>
      </c>
      <c r="D7" s="14" t="s">
        <v>41</v>
      </c>
      <c r="E7" s="14">
        <v>631614.51</v>
      </c>
      <c r="F7" s="14">
        <v>2018.11</v>
      </c>
      <c r="G7" s="14" t="s">
        <v>42</v>
      </c>
      <c r="H7" s="14" t="s">
        <v>43</v>
      </c>
      <c r="I7" s="27" t="s">
        <v>44</v>
      </c>
      <c r="J7" s="14"/>
      <c r="K7" s="7">
        <v>61.42984068627451</v>
      </c>
      <c r="L7" s="8">
        <f>M7*O7/N7</f>
        <v>61.42984068627451</v>
      </c>
      <c r="M7" s="14">
        <v>38</v>
      </c>
      <c r="N7" s="27">
        <v>65.28</v>
      </c>
      <c r="O7" s="27">
        <v>105.53</v>
      </c>
      <c r="P7" s="14" t="s">
        <v>45</v>
      </c>
      <c r="Q7" s="14">
        <v>13606936219</v>
      </c>
      <c r="R7" s="14" t="s">
        <v>23</v>
      </c>
      <c r="S7" s="14"/>
      <c r="T7" s="14" t="s">
        <v>24</v>
      </c>
      <c r="U7" s="14"/>
      <c r="V7" s="14"/>
      <c r="W7" s="14"/>
    </row>
    <row r="8" spans="1:24" s="2" customFormat="1" ht="30" customHeight="1">
      <c r="A8" s="14">
        <v>5</v>
      </c>
      <c r="B8" s="14" t="s">
        <v>46</v>
      </c>
      <c r="C8" s="14" t="s">
        <v>47</v>
      </c>
      <c r="D8" s="14" t="s">
        <v>48</v>
      </c>
      <c r="E8" s="14">
        <v>530000</v>
      </c>
      <c r="F8" s="14">
        <v>2022.12</v>
      </c>
      <c r="G8" s="14" t="s">
        <v>47</v>
      </c>
      <c r="H8" s="14" t="s">
        <v>49</v>
      </c>
      <c r="I8" s="28"/>
      <c r="J8" s="15"/>
      <c r="K8" s="7">
        <v>44.100159313725491</v>
      </c>
      <c r="L8" s="8">
        <f>M8*O7/N7</f>
        <v>44.100159313725491</v>
      </c>
      <c r="M8" s="14">
        <v>27.28</v>
      </c>
      <c r="N8" s="28"/>
      <c r="O8" s="28"/>
      <c r="P8" s="14" t="s">
        <v>50</v>
      </c>
      <c r="Q8" s="14">
        <v>15860728690</v>
      </c>
      <c r="R8" s="14" t="s">
        <v>23</v>
      </c>
      <c r="S8" s="14"/>
      <c r="T8" s="14" t="s">
        <v>24</v>
      </c>
      <c r="U8" s="14"/>
      <c r="V8" s="18"/>
      <c r="W8" s="18"/>
    </row>
    <row r="9" spans="1:24" s="2" customFormat="1" ht="30" customHeight="1">
      <c r="A9" s="14">
        <v>6</v>
      </c>
      <c r="B9" s="14" t="s">
        <v>51</v>
      </c>
      <c r="C9" s="14" t="s">
        <v>52</v>
      </c>
      <c r="D9" s="14" t="s">
        <v>53</v>
      </c>
      <c r="E9" s="14">
        <v>819225</v>
      </c>
      <c r="F9" s="14">
        <v>2019.03</v>
      </c>
      <c r="G9" s="14">
        <v>3426790</v>
      </c>
      <c r="H9" s="14" t="s">
        <v>54</v>
      </c>
      <c r="I9" s="27" t="s">
        <v>55</v>
      </c>
      <c r="J9" s="14"/>
      <c r="K9" s="7">
        <v>43.647518382352942</v>
      </c>
      <c r="L9" s="8">
        <f>M9*O9/N9</f>
        <v>43.647518382352942</v>
      </c>
      <c r="M9" s="16">
        <v>27</v>
      </c>
      <c r="N9" s="31">
        <v>65.28</v>
      </c>
      <c r="O9" s="31">
        <v>105.53</v>
      </c>
      <c r="P9" s="14" t="s">
        <v>50</v>
      </c>
      <c r="Q9" s="14">
        <v>15860728690</v>
      </c>
      <c r="R9" s="14" t="s">
        <v>23</v>
      </c>
      <c r="S9" s="14"/>
      <c r="T9" s="14" t="s">
        <v>24</v>
      </c>
      <c r="U9" s="14"/>
      <c r="V9" s="18"/>
      <c r="W9" s="18"/>
    </row>
    <row r="10" spans="1:24" s="2" customFormat="1" ht="30" customHeight="1">
      <c r="A10" s="14">
        <v>7</v>
      </c>
      <c r="B10" s="14" t="s">
        <v>56</v>
      </c>
      <c r="C10" s="14" t="s">
        <v>52</v>
      </c>
      <c r="D10" s="14" t="s">
        <v>53</v>
      </c>
      <c r="E10" s="14">
        <v>9120000</v>
      </c>
      <c r="F10" s="14">
        <v>2021.08</v>
      </c>
      <c r="G10" s="14">
        <v>873575</v>
      </c>
      <c r="H10" s="14" t="s">
        <v>292</v>
      </c>
      <c r="I10" s="28"/>
      <c r="J10" s="15"/>
      <c r="K10" s="7">
        <v>43.647518382352942</v>
      </c>
      <c r="L10" s="8">
        <f t="shared" ref="L10" si="0">M10*O9/N9</f>
        <v>43.647518382352942</v>
      </c>
      <c r="M10" s="16">
        <v>27</v>
      </c>
      <c r="N10" s="28"/>
      <c r="O10" s="28"/>
      <c r="P10" s="14" t="s">
        <v>50</v>
      </c>
      <c r="Q10" s="14">
        <v>15860728690</v>
      </c>
      <c r="R10" s="14" t="s">
        <v>23</v>
      </c>
      <c r="S10" s="14"/>
      <c r="T10" s="14" t="s">
        <v>24</v>
      </c>
      <c r="U10" s="14"/>
      <c r="V10" s="18"/>
      <c r="W10" s="18"/>
    </row>
    <row r="11" spans="1:24" s="2" customFormat="1" ht="30" customHeight="1">
      <c r="A11" s="14">
        <v>8</v>
      </c>
      <c r="B11" s="14" t="s">
        <v>298</v>
      </c>
      <c r="C11" s="14" t="s">
        <v>59</v>
      </c>
      <c r="D11" s="14" t="s">
        <v>60</v>
      </c>
      <c r="E11" s="14">
        <v>165000</v>
      </c>
      <c r="F11" s="14">
        <v>2020.04</v>
      </c>
      <c r="G11" s="14">
        <v>14048142066</v>
      </c>
      <c r="H11" s="14" t="s">
        <v>61</v>
      </c>
      <c r="I11" s="28"/>
      <c r="J11" s="15"/>
      <c r="K11" s="7">
        <v>18.234963235294117</v>
      </c>
      <c r="L11" s="8">
        <f>M11*O9/N9</f>
        <v>18.234963235294117</v>
      </c>
      <c r="M11" s="16">
        <v>11.28</v>
      </c>
      <c r="N11" s="28"/>
      <c r="O11" s="28"/>
      <c r="P11" s="14" t="s">
        <v>50</v>
      </c>
      <c r="Q11" s="14">
        <v>15860728690</v>
      </c>
      <c r="R11" s="14" t="s">
        <v>23</v>
      </c>
      <c r="S11" s="14"/>
      <c r="T11" s="14" t="s">
        <v>24</v>
      </c>
      <c r="U11" s="14"/>
      <c r="V11" s="18"/>
      <c r="W11" s="18"/>
    </row>
    <row r="12" spans="1:24" s="2" customFormat="1" ht="30" customHeight="1">
      <c r="A12" s="14">
        <v>9</v>
      </c>
      <c r="B12" s="14" t="s">
        <v>62</v>
      </c>
      <c r="C12" s="14" t="s">
        <v>63</v>
      </c>
      <c r="D12" s="14" t="s">
        <v>64</v>
      </c>
      <c r="E12" s="14">
        <v>1200000</v>
      </c>
      <c r="F12" s="14">
        <v>2021.8</v>
      </c>
      <c r="G12" s="14" t="s">
        <v>65</v>
      </c>
      <c r="H12" s="14" t="s">
        <v>66</v>
      </c>
      <c r="I12" s="27" t="s">
        <v>67</v>
      </c>
      <c r="J12" s="14"/>
      <c r="K12" s="7">
        <v>28.16073223039216</v>
      </c>
      <c r="L12" s="8">
        <f>M12*O12/N12</f>
        <v>28.16073223039216</v>
      </c>
      <c r="M12" s="14">
        <v>17.420000000000002</v>
      </c>
      <c r="N12" s="31">
        <v>65.28</v>
      </c>
      <c r="O12" s="31">
        <v>105.53</v>
      </c>
      <c r="P12" s="14" t="s">
        <v>68</v>
      </c>
      <c r="Q12" s="14">
        <v>15160732580</v>
      </c>
      <c r="R12" s="14" t="s">
        <v>23</v>
      </c>
      <c r="S12" s="14"/>
      <c r="T12" s="14" t="s">
        <v>24</v>
      </c>
      <c r="U12" s="14"/>
      <c r="V12" s="18"/>
      <c r="W12" s="18"/>
    </row>
    <row r="13" spans="1:24" s="2" customFormat="1" ht="30" customHeight="1">
      <c r="A13" s="14">
        <v>10</v>
      </c>
      <c r="B13" s="14" t="s">
        <v>69</v>
      </c>
      <c r="C13" s="14" t="s">
        <v>70</v>
      </c>
      <c r="D13" s="14" t="s">
        <v>64</v>
      </c>
      <c r="E13" s="14">
        <v>3350000</v>
      </c>
      <c r="F13" s="14" t="s">
        <v>71</v>
      </c>
      <c r="G13" s="14" t="s">
        <v>72</v>
      </c>
      <c r="H13" s="14" t="s">
        <v>73</v>
      </c>
      <c r="I13" s="28"/>
      <c r="J13" s="15"/>
      <c r="K13" s="7">
        <v>32.169837622549018</v>
      </c>
      <c r="L13" s="8">
        <f>M13*O12/N12</f>
        <v>32.169837622549018</v>
      </c>
      <c r="M13" s="14">
        <v>19.899999999999999</v>
      </c>
      <c r="N13" s="31"/>
      <c r="O13" s="31"/>
      <c r="P13" s="14" t="s">
        <v>68</v>
      </c>
      <c r="Q13" s="14">
        <v>15160732580</v>
      </c>
      <c r="R13" s="14" t="s">
        <v>23</v>
      </c>
      <c r="S13" s="14"/>
      <c r="T13" s="14" t="s">
        <v>24</v>
      </c>
      <c r="U13" s="14"/>
      <c r="V13" s="14"/>
      <c r="W13" s="14"/>
    </row>
    <row r="14" spans="1:24" s="2" customFormat="1" ht="30" customHeight="1">
      <c r="A14" s="14">
        <v>11</v>
      </c>
      <c r="B14" s="14" t="s">
        <v>74</v>
      </c>
      <c r="C14" s="14" t="s">
        <v>75</v>
      </c>
      <c r="D14" s="14" t="s">
        <v>76</v>
      </c>
      <c r="E14" s="14">
        <v>3910000</v>
      </c>
      <c r="F14" s="14">
        <v>2022.12</v>
      </c>
      <c r="G14" s="14" t="s">
        <v>77</v>
      </c>
      <c r="H14" s="14" t="s">
        <v>78</v>
      </c>
      <c r="I14" s="28"/>
      <c r="J14" s="15"/>
      <c r="K14" s="7">
        <v>45.199430147058827</v>
      </c>
      <c r="L14" s="8">
        <f>M14*O12/N12</f>
        <v>45.199430147058827</v>
      </c>
      <c r="M14" s="14">
        <v>27.96</v>
      </c>
      <c r="N14" s="28"/>
      <c r="O14" s="28"/>
      <c r="P14" s="14" t="s">
        <v>68</v>
      </c>
      <c r="Q14" s="14">
        <v>15160732580</v>
      </c>
      <c r="R14" s="14" t="s">
        <v>23</v>
      </c>
      <c r="S14" s="14"/>
      <c r="T14" s="14" t="s">
        <v>24</v>
      </c>
      <c r="U14" s="14"/>
      <c r="V14" s="14"/>
      <c r="W14" s="14"/>
    </row>
    <row r="15" spans="1:24" s="2" customFormat="1" ht="30" customHeight="1">
      <c r="A15" s="14">
        <v>12</v>
      </c>
      <c r="B15" s="14" t="s">
        <v>79</v>
      </c>
      <c r="C15" s="14" t="s">
        <v>80</v>
      </c>
      <c r="D15" s="14" t="s">
        <v>81</v>
      </c>
      <c r="E15" s="9">
        <v>4509781.63</v>
      </c>
      <c r="F15" s="14">
        <v>2019.05</v>
      </c>
      <c r="G15" s="14" t="s">
        <v>82</v>
      </c>
      <c r="H15" s="14" t="s">
        <v>83</v>
      </c>
      <c r="I15" s="27" t="s">
        <v>84</v>
      </c>
      <c r="J15" s="14"/>
      <c r="K15" s="7">
        <v>35.176666666666669</v>
      </c>
      <c r="L15" s="8">
        <f>M15*O15/N15</f>
        <v>35.176666666666669</v>
      </c>
      <c r="M15" s="14">
        <v>21.76</v>
      </c>
      <c r="N15" s="27">
        <v>65.28</v>
      </c>
      <c r="O15" s="27">
        <v>105.53</v>
      </c>
      <c r="P15" s="14" t="s">
        <v>31</v>
      </c>
      <c r="Q15" s="14">
        <v>15359327290</v>
      </c>
      <c r="R15" s="14" t="s">
        <v>23</v>
      </c>
      <c r="S15" s="14"/>
      <c r="T15" s="14" t="s">
        <v>24</v>
      </c>
      <c r="U15" s="14"/>
      <c r="V15" s="14"/>
      <c r="W15" s="14"/>
    </row>
    <row r="16" spans="1:24" s="2" customFormat="1" ht="30" customHeight="1">
      <c r="A16" s="14">
        <v>13</v>
      </c>
      <c r="B16" s="14" t="s">
        <v>85</v>
      </c>
      <c r="C16" s="14" t="s">
        <v>80</v>
      </c>
      <c r="D16" s="14" t="s">
        <v>81</v>
      </c>
      <c r="E16" s="9">
        <v>4509781.63</v>
      </c>
      <c r="F16" s="14">
        <v>2019.05</v>
      </c>
      <c r="G16" s="14" t="s">
        <v>82</v>
      </c>
      <c r="H16" s="14" t="s">
        <v>86</v>
      </c>
      <c r="I16" s="31"/>
      <c r="J16" s="16"/>
      <c r="K16" s="7">
        <v>35.176666666666669</v>
      </c>
      <c r="L16" s="8">
        <f>M16*O15/N15</f>
        <v>35.176666666666669</v>
      </c>
      <c r="M16" s="14">
        <v>21.76</v>
      </c>
      <c r="N16" s="31"/>
      <c r="O16" s="31"/>
      <c r="P16" s="14" t="s">
        <v>31</v>
      </c>
      <c r="Q16" s="14">
        <v>15359327290</v>
      </c>
      <c r="R16" s="14" t="s">
        <v>23</v>
      </c>
      <c r="S16" s="14"/>
      <c r="T16" s="14" t="s">
        <v>24</v>
      </c>
      <c r="U16" s="14"/>
      <c r="V16" s="18"/>
      <c r="W16" s="18"/>
    </row>
    <row r="17" spans="1:23" s="2" customFormat="1" ht="30" customHeight="1">
      <c r="A17" s="14">
        <v>14</v>
      </c>
      <c r="B17" s="14" t="s">
        <v>87</v>
      </c>
      <c r="C17" s="14" t="s">
        <v>88</v>
      </c>
      <c r="D17" s="14" t="s">
        <v>89</v>
      </c>
      <c r="E17" s="9">
        <v>4509781.63</v>
      </c>
      <c r="F17" s="14">
        <v>2019.05</v>
      </c>
      <c r="G17" s="14">
        <v>37869</v>
      </c>
      <c r="H17" s="14" t="s">
        <v>90</v>
      </c>
      <c r="I17" s="31"/>
      <c r="J17" s="16"/>
      <c r="K17" s="7">
        <v>17.588333333333335</v>
      </c>
      <c r="L17" s="8">
        <f t="shared" ref="L17" si="1">M17*O15/N15</f>
        <v>17.588333333333335</v>
      </c>
      <c r="M17" s="14">
        <v>10.88</v>
      </c>
      <c r="N17" s="31"/>
      <c r="O17" s="31"/>
      <c r="P17" s="14" t="s">
        <v>31</v>
      </c>
      <c r="Q17" s="14">
        <v>15359327290</v>
      </c>
      <c r="R17" s="14" t="s">
        <v>23</v>
      </c>
      <c r="S17" s="14"/>
      <c r="T17" s="14" t="s">
        <v>24</v>
      </c>
      <c r="U17" s="14"/>
      <c r="V17" s="18"/>
      <c r="W17" s="18"/>
    </row>
    <row r="18" spans="1:23" s="2" customFormat="1" ht="30" customHeight="1">
      <c r="A18" s="14">
        <v>15</v>
      </c>
      <c r="B18" s="14" t="s">
        <v>91</v>
      </c>
      <c r="C18" s="14" t="s">
        <v>92</v>
      </c>
      <c r="D18" s="14" t="s">
        <v>81</v>
      </c>
      <c r="E18" s="9">
        <v>4509781.63</v>
      </c>
      <c r="F18" s="14">
        <v>2019.05</v>
      </c>
      <c r="G18" s="14" t="s">
        <v>82</v>
      </c>
      <c r="H18" s="14" t="s">
        <v>93</v>
      </c>
      <c r="I18" s="28"/>
      <c r="J18" s="15"/>
      <c r="K18" s="7">
        <v>17.588333333333335</v>
      </c>
      <c r="L18" s="8">
        <f>M18*O15/N15</f>
        <v>17.588333333333335</v>
      </c>
      <c r="M18" s="14">
        <v>10.88</v>
      </c>
      <c r="N18" s="28"/>
      <c r="O18" s="28"/>
      <c r="P18" s="14" t="s">
        <v>31</v>
      </c>
      <c r="Q18" s="14">
        <v>15359327290</v>
      </c>
      <c r="R18" s="14" t="s">
        <v>23</v>
      </c>
      <c r="S18" s="14"/>
      <c r="T18" s="14" t="s">
        <v>24</v>
      </c>
      <c r="U18" s="14"/>
      <c r="V18" s="18"/>
      <c r="W18" s="18"/>
    </row>
    <row r="19" spans="1:23" s="2" customFormat="1" ht="30" customHeight="1">
      <c r="A19" s="14">
        <v>16</v>
      </c>
      <c r="B19" s="14" t="s">
        <v>94</v>
      </c>
      <c r="C19" s="14" t="s">
        <v>80</v>
      </c>
      <c r="D19" s="14" t="s">
        <v>81</v>
      </c>
      <c r="E19" s="9">
        <v>315000</v>
      </c>
      <c r="F19" s="14">
        <v>2024.03</v>
      </c>
      <c r="G19" s="14" t="s">
        <v>82</v>
      </c>
      <c r="H19" s="14" t="s">
        <v>95</v>
      </c>
      <c r="I19" s="27" t="s">
        <v>96</v>
      </c>
      <c r="J19" s="14"/>
      <c r="K19" s="7">
        <v>36.553333333333327</v>
      </c>
      <c r="L19" s="8">
        <f>M19*O19/N19</f>
        <v>36.553333333333327</v>
      </c>
      <c r="M19" s="14">
        <v>22.61</v>
      </c>
      <c r="N19" s="27">
        <v>67.83</v>
      </c>
      <c r="O19" s="27">
        <v>109.66</v>
      </c>
      <c r="P19" s="14" t="s">
        <v>31</v>
      </c>
      <c r="Q19" s="14">
        <v>15359327290</v>
      </c>
      <c r="R19" s="14" t="s">
        <v>23</v>
      </c>
      <c r="S19" s="14"/>
      <c r="T19" s="14" t="s">
        <v>24</v>
      </c>
      <c r="U19" s="14"/>
      <c r="V19" s="18"/>
      <c r="W19" s="18"/>
    </row>
    <row r="20" spans="1:23" s="2" customFormat="1" ht="30" customHeight="1">
      <c r="A20" s="14">
        <v>17</v>
      </c>
      <c r="B20" s="14" t="s">
        <v>97</v>
      </c>
      <c r="C20" s="14" t="s">
        <v>80</v>
      </c>
      <c r="D20" s="14" t="s">
        <v>81</v>
      </c>
      <c r="E20" s="9">
        <v>4509781.63</v>
      </c>
      <c r="F20" s="14">
        <v>2019.05</v>
      </c>
      <c r="G20" s="14" t="s">
        <v>82</v>
      </c>
      <c r="H20" s="14" t="s">
        <v>98</v>
      </c>
      <c r="I20" s="31"/>
      <c r="J20" s="16"/>
      <c r="K20" s="7">
        <v>36.553333333333327</v>
      </c>
      <c r="L20" s="8">
        <f>M20*O19/N19</f>
        <v>36.553333333333327</v>
      </c>
      <c r="M20" s="14">
        <v>22.61</v>
      </c>
      <c r="N20" s="31"/>
      <c r="O20" s="31"/>
      <c r="P20" s="14" t="s">
        <v>31</v>
      </c>
      <c r="Q20" s="14">
        <v>15359327290</v>
      </c>
      <c r="R20" s="14" t="s">
        <v>23</v>
      </c>
      <c r="S20" s="14"/>
      <c r="T20" s="14" t="s">
        <v>24</v>
      </c>
      <c r="U20" s="14"/>
      <c r="V20" s="18"/>
      <c r="W20" s="18"/>
    </row>
    <row r="21" spans="1:23" s="2" customFormat="1" ht="30" customHeight="1">
      <c r="A21" s="14">
        <v>18</v>
      </c>
      <c r="B21" s="14" t="s">
        <v>99</v>
      </c>
      <c r="C21" s="14" t="s">
        <v>80</v>
      </c>
      <c r="D21" s="14" t="s">
        <v>81</v>
      </c>
      <c r="E21" s="9">
        <v>4509781.63</v>
      </c>
      <c r="F21" s="14">
        <v>2019.05</v>
      </c>
      <c r="G21" s="14" t="s">
        <v>82</v>
      </c>
      <c r="H21" s="14" t="s">
        <v>293</v>
      </c>
      <c r="I21" s="28"/>
      <c r="J21" s="15"/>
      <c r="K21" s="7">
        <v>36.553333333333327</v>
      </c>
      <c r="L21" s="8">
        <f>M21*O19/N19</f>
        <v>36.553333333333327</v>
      </c>
      <c r="M21" s="14">
        <v>22.61</v>
      </c>
      <c r="N21" s="28"/>
      <c r="O21" s="28"/>
      <c r="P21" s="14" t="s">
        <v>31</v>
      </c>
      <c r="Q21" s="14">
        <v>15359327290</v>
      </c>
      <c r="R21" s="14" t="s">
        <v>23</v>
      </c>
      <c r="S21" s="14"/>
      <c r="T21" s="14" t="s">
        <v>24</v>
      </c>
      <c r="U21" s="14"/>
      <c r="V21" s="18"/>
      <c r="W21" s="18"/>
    </row>
    <row r="22" spans="1:23" s="2" customFormat="1" ht="30" customHeight="1">
      <c r="A22" s="14">
        <v>19</v>
      </c>
      <c r="B22" s="14" t="s">
        <v>100</v>
      </c>
      <c r="C22" s="14" t="s">
        <v>101</v>
      </c>
      <c r="D22" s="14" t="s">
        <v>102</v>
      </c>
      <c r="E22" s="9">
        <v>235986</v>
      </c>
      <c r="F22" s="14">
        <v>2019.05</v>
      </c>
      <c r="G22" s="14" t="s">
        <v>103</v>
      </c>
      <c r="H22" s="14" t="s">
        <v>294</v>
      </c>
      <c r="I22" s="14" t="s">
        <v>104</v>
      </c>
      <c r="J22" s="14"/>
      <c r="K22" s="7">
        <v>19.66</v>
      </c>
      <c r="L22" s="8">
        <f>M22*O22/N22</f>
        <v>19.66</v>
      </c>
      <c r="M22" s="14">
        <v>12.16</v>
      </c>
      <c r="N22" s="14">
        <v>12.16</v>
      </c>
      <c r="O22" s="14">
        <v>19.66</v>
      </c>
      <c r="P22" s="14" t="s">
        <v>31</v>
      </c>
      <c r="Q22" s="14">
        <v>15359327290</v>
      </c>
      <c r="R22" s="14" t="s">
        <v>23</v>
      </c>
      <c r="S22" s="14"/>
      <c r="T22" s="14" t="s">
        <v>24</v>
      </c>
      <c r="U22" s="14"/>
      <c r="V22" s="18"/>
      <c r="W22" s="18"/>
    </row>
    <row r="23" spans="1:23" s="2" customFormat="1" ht="30" customHeight="1">
      <c r="A23" s="14">
        <v>20</v>
      </c>
      <c r="B23" s="14" t="s">
        <v>105</v>
      </c>
      <c r="C23" s="14" t="s">
        <v>106</v>
      </c>
      <c r="D23" s="14" t="s">
        <v>107</v>
      </c>
      <c r="E23" s="14">
        <v>1817801.33</v>
      </c>
      <c r="F23" s="14">
        <v>2020.06</v>
      </c>
      <c r="G23" s="14" t="s">
        <v>108</v>
      </c>
      <c r="H23" s="14" t="s">
        <v>109</v>
      </c>
      <c r="I23" s="27" t="s">
        <v>110</v>
      </c>
      <c r="J23" s="14"/>
      <c r="K23" s="7">
        <v>54.966796427753593</v>
      </c>
      <c r="L23" s="8">
        <f>M23*O23/N23</f>
        <v>54.966796427753593</v>
      </c>
      <c r="M23" s="16">
        <v>34</v>
      </c>
      <c r="N23" s="27">
        <v>43.67</v>
      </c>
      <c r="O23" s="27">
        <v>70.599999999999994</v>
      </c>
      <c r="P23" s="14" t="s">
        <v>111</v>
      </c>
      <c r="Q23" s="14">
        <v>13003916616</v>
      </c>
      <c r="R23" s="14" t="s">
        <v>23</v>
      </c>
      <c r="S23" s="14"/>
      <c r="T23" s="14" t="s">
        <v>24</v>
      </c>
      <c r="U23" s="14"/>
      <c r="V23" s="18"/>
      <c r="W23" s="18"/>
    </row>
    <row r="24" spans="1:23" s="2" customFormat="1" ht="30" customHeight="1">
      <c r="A24" s="14">
        <v>21</v>
      </c>
      <c r="B24" s="14" t="s">
        <v>112</v>
      </c>
      <c r="C24" s="14" t="s">
        <v>113</v>
      </c>
      <c r="D24" s="14" t="s">
        <v>114</v>
      </c>
      <c r="E24" s="14">
        <v>2860000</v>
      </c>
      <c r="F24" s="14">
        <v>2023.05</v>
      </c>
      <c r="G24" s="14">
        <v>328</v>
      </c>
      <c r="H24" s="14" t="s">
        <v>115</v>
      </c>
      <c r="I24" s="28"/>
      <c r="J24" s="15"/>
      <c r="K24" s="7">
        <v>15.633203572246391</v>
      </c>
      <c r="L24" s="8">
        <f>M24*O23/N23</f>
        <v>15.633203572246391</v>
      </c>
      <c r="M24" s="16">
        <v>9.67</v>
      </c>
      <c r="N24" s="28"/>
      <c r="O24" s="28"/>
      <c r="P24" s="14" t="s">
        <v>111</v>
      </c>
      <c r="Q24" s="14">
        <v>13003916616</v>
      </c>
      <c r="R24" s="14" t="s">
        <v>23</v>
      </c>
      <c r="S24" s="14"/>
      <c r="T24" s="14" t="s">
        <v>24</v>
      </c>
      <c r="U24" s="14"/>
      <c r="V24" s="18"/>
      <c r="W24" s="18"/>
    </row>
    <row r="25" spans="1:23" s="2" customFormat="1" ht="30" customHeight="1">
      <c r="A25" s="14">
        <v>22</v>
      </c>
      <c r="B25" s="14" t="s">
        <v>116</v>
      </c>
      <c r="C25" s="14" t="s">
        <v>117</v>
      </c>
      <c r="D25" s="14" t="s">
        <v>118</v>
      </c>
      <c r="E25" s="9">
        <v>804000</v>
      </c>
      <c r="F25" s="14">
        <v>2007.11</v>
      </c>
      <c r="G25" s="14">
        <v>2314646</v>
      </c>
      <c r="H25" s="14">
        <v>20075161</v>
      </c>
      <c r="I25" s="14" t="s">
        <v>119</v>
      </c>
      <c r="J25" s="14"/>
      <c r="K25" s="7">
        <v>35.47</v>
      </c>
      <c r="L25" s="8">
        <f>M25*O25/N25</f>
        <v>35.47</v>
      </c>
      <c r="M25" s="14">
        <v>21.94</v>
      </c>
      <c r="N25" s="14">
        <v>21.94</v>
      </c>
      <c r="O25" s="14">
        <v>35.47</v>
      </c>
      <c r="P25" s="14" t="s">
        <v>120</v>
      </c>
      <c r="Q25" s="14">
        <v>15980962132</v>
      </c>
      <c r="R25" s="14" t="s">
        <v>23</v>
      </c>
      <c r="S25" s="14"/>
      <c r="T25" s="14" t="s">
        <v>24</v>
      </c>
      <c r="U25" s="14"/>
      <c r="V25" s="18"/>
      <c r="W25" s="18"/>
    </row>
    <row r="26" spans="1:23" s="2" customFormat="1" ht="30" customHeight="1">
      <c r="A26" s="14">
        <v>23</v>
      </c>
      <c r="B26" s="14" t="s">
        <v>121</v>
      </c>
      <c r="C26" s="14" t="s">
        <v>122</v>
      </c>
      <c r="D26" s="14" t="s">
        <v>123</v>
      </c>
      <c r="E26" s="9">
        <v>966471.82</v>
      </c>
      <c r="F26" s="14">
        <v>2012.06</v>
      </c>
      <c r="G26" s="14">
        <v>3417</v>
      </c>
      <c r="H26" s="14" t="s">
        <v>124</v>
      </c>
      <c r="I26" s="14" t="s">
        <v>125</v>
      </c>
      <c r="J26" s="14"/>
      <c r="K26" s="7">
        <v>36.08</v>
      </c>
      <c r="L26" s="8">
        <v>36.08</v>
      </c>
      <c r="M26" s="14">
        <v>22.32</v>
      </c>
      <c r="N26" s="14">
        <v>22.32</v>
      </c>
      <c r="O26" s="14">
        <v>36.08</v>
      </c>
      <c r="P26" s="14" t="s">
        <v>45</v>
      </c>
      <c r="Q26" s="14">
        <v>13606936219</v>
      </c>
      <c r="R26" s="14" t="s">
        <v>23</v>
      </c>
      <c r="S26" s="14"/>
      <c r="T26" s="14" t="s">
        <v>24</v>
      </c>
      <c r="U26" s="14"/>
      <c r="V26" s="14"/>
      <c r="W26" s="14"/>
    </row>
    <row r="27" spans="1:23" s="2" customFormat="1" ht="30" customHeight="1">
      <c r="A27" s="14">
        <v>24</v>
      </c>
      <c r="B27" s="14" t="s">
        <v>126</v>
      </c>
      <c r="C27" s="14" t="s">
        <v>127</v>
      </c>
      <c r="D27" s="14" t="s">
        <v>128</v>
      </c>
      <c r="E27" s="14">
        <v>326400</v>
      </c>
      <c r="F27" s="14">
        <v>2019.05</v>
      </c>
      <c r="G27" s="14" t="s">
        <v>129</v>
      </c>
      <c r="H27" s="14" t="s">
        <v>98</v>
      </c>
      <c r="I27" s="27" t="s">
        <v>130</v>
      </c>
      <c r="J27" s="14"/>
      <c r="K27" s="7">
        <v>19.401360544217685</v>
      </c>
      <c r="L27" s="8">
        <f>M27*O27/N27</f>
        <v>19.401360544217685</v>
      </c>
      <c r="M27" s="14">
        <v>12</v>
      </c>
      <c r="N27" s="31">
        <v>22.05</v>
      </c>
      <c r="O27" s="31">
        <v>35.65</v>
      </c>
      <c r="P27" s="14" t="s">
        <v>50</v>
      </c>
      <c r="Q27" s="14">
        <v>15860728690</v>
      </c>
      <c r="R27" s="14" t="s">
        <v>23</v>
      </c>
      <c r="S27" s="14"/>
      <c r="T27" s="14" t="s">
        <v>24</v>
      </c>
      <c r="U27" s="14"/>
      <c r="V27" s="18"/>
      <c r="W27" s="18"/>
    </row>
    <row r="28" spans="1:23" s="2" customFormat="1" ht="30" customHeight="1">
      <c r="A28" s="14">
        <v>25</v>
      </c>
      <c r="B28" s="14" t="s">
        <v>131</v>
      </c>
      <c r="C28" s="14" t="s">
        <v>80</v>
      </c>
      <c r="D28" s="14" t="s">
        <v>81</v>
      </c>
      <c r="E28" s="14">
        <v>147600</v>
      </c>
      <c r="F28" s="14">
        <v>2019.05</v>
      </c>
      <c r="G28" s="14">
        <v>789634</v>
      </c>
      <c r="H28" s="14" t="s">
        <v>98</v>
      </c>
      <c r="I28" s="28"/>
      <c r="J28" s="15"/>
      <c r="K28" s="7">
        <v>6.4671201814058952</v>
      </c>
      <c r="L28" s="8">
        <f>M28*O27/N27</f>
        <v>6.4671201814058952</v>
      </c>
      <c r="M28" s="14">
        <v>4</v>
      </c>
      <c r="N28" s="28"/>
      <c r="O28" s="28"/>
      <c r="P28" s="14" t="s">
        <v>50</v>
      </c>
      <c r="Q28" s="14">
        <v>15860728690</v>
      </c>
      <c r="R28" s="14" t="s">
        <v>23</v>
      </c>
      <c r="S28" s="14"/>
      <c r="T28" s="14" t="s">
        <v>24</v>
      </c>
      <c r="U28" s="14"/>
      <c r="V28" s="18"/>
      <c r="W28" s="18"/>
    </row>
    <row r="29" spans="1:23" s="2" customFormat="1" ht="30" customHeight="1">
      <c r="A29" s="14">
        <v>26</v>
      </c>
      <c r="B29" s="14" t="s">
        <v>132</v>
      </c>
      <c r="C29" s="14" t="s">
        <v>133</v>
      </c>
      <c r="D29" s="14" t="s">
        <v>134</v>
      </c>
      <c r="E29" s="14">
        <v>789130.93</v>
      </c>
      <c r="F29" s="14">
        <v>2019.02</v>
      </c>
      <c r="G29" s="14" t="s">
        <v>135</v>
      </c>
      <c r="H29" s="14" t="s">
        <v>136</v>
      </c>
      <c r="I29" s="28"/>
      <c r="J29" s="15"/>
      <c r="K29" s="7">
        <v>9.7815192743764161</v>
      </c>
      <c r="L29" s="8">
        <f>M29*O27/N27</f>
        <v>9.7815192743764161</v>
      </c>
      <c r="M29" s="14">
        <v>6.05</v>
      </c>
      <c r="N29" s="28"/>
      <c r="O29" s="28"/>
      <c r="P29" s="14" t="s">
        <v>50</v>
      </c>
      <c r="Q29" s="14">
        <v>15860728690</v>
      </c>
      <c r="R29" s="14" t="s">
        <v>23</v>
      </c>
      <c r="S29" s="14"/>
      <c r="T29" s="14" t="s">
        <v>24</v>
      </c>
      <c r="U29" s="14"/>
      <c r="V29" s="18"/>
      <c r="W29" s="18"/>
    </row>
    <row r="30" spans="1:23" s="2" customFormat="1" ht="30" customHeight="1">
      <c r="A30" s="14">
        <v>27</v>
      </c>
      <c r="B30" s="14" t="s">
        <v>137</v>
      </c>
      <c r="C30" s="14" t="s">
        <v>138</v>
      </c>
      <c r="D30" s="14" t="s">
        <v>139</v>
      </c>
      <c r="E30" s="14">
        <v>1319200</v>
      </c>
      <c r="F30" s="14">
        <v>2019.06</v>
      </c>
      <c r="G30" s="14" t="s">
        <v>140</v>
      </c>
      <c r="H30" s="14" t="s">
        <v>141</v>
      </c>
      <c r="I30" s="27" t="s">
        <v>142</v>
      </c>
      <c r="J30" s="14"/>
      <c r="K30" s="7">
        <v>23.209767441860468</v>
      </c>
      <c r="L30" s="8">
        <f>M30*O30/N30</f>
        <v>23.209767441860468</v>
      </c>
      <c r="M30" s="14">
        <v>14.36</v>
      </c>
      <c r="N30" s="31">
        <v>22.36</v>
      </c>
      <c r="O30" s="31">
        <v>36.14</v>
      </c>
      <c r="P30" s="14" t="s">
        <v>50</v>
      </c>
      <c r="Q30" s="14">
        <v>15860728690</v>
      </c>
      <c r="R30" s="14" t="s">
        <v>23</v>
      </c>
      <c r="S30" s="14"/>
      <c r="T30" s="14" t="s">
        <v>24</v>
      </c>
      <c r="U30" s="14"/>
      <c r="V30" s="18"/>
      <c r="W30" s="18"/>
    </row>
    <row r="31" spans="1:23" s="2" customFormat="1" ht="30" customHeight="1">
      <c r="A31" s="14">
        <v>28</v>
      </c>
      <c r="B31" s="14" t="s">
        <v>143</v>
      </c>
      <c r="C31" s="14" t="s">
        <v>144</v>
      </c>
      <c r="D31" s="14" t="s">
        <v>145</v>
      </c>
      <c r="E31" s="9">
        <v>200000</v>
      </c>
      <c r="F31" s="14">
        <v>2023.01</v>
      </c>
      <c r="G31" s="14">
        <v>254505</v>
      </c>
      <c r="H31" s="14" t="s">
        <v>146</v>
      </c>
      <c r="I31" s="28"/>
      <c r="J31" s="15"/>
      <c r="K31" s="7">
        <v>12.930232558139535</v>
      </c>
      <c r="L31" s="8">
        <f>M31*O30/N30</f>
        <v>12.930232558139535</v>
      </c>
      <c r="M31" s="14">
        <v>8</v>
      </c>
      <c r="N31" s="28"/>
      <c r="O31" s="28"/>
      <c r="P31" s="14" t="s">
        <v>45</v>
      </c>
      <c r="Q31" s="14">
        <v>13606936219</v>
      </c>
      <c r="R31" s="14" t="s">
        <v>23</v>
      </c>
      <c r="S31" s="14"/>
      <c r="T31" s="14" t="s">
        <v>24</v>
      </c>
      <c r="U31" s="14"/>
      <c r="V31" s="14"/>
      <c r="W31" s="14"/>
    </row>
    <row r="32" spans="1:23" s="2" customFormat="1" ht="30" customHeight="1">
      <c r="A32" s="14">
        <v>29</v>
      </c>
      <c r="B32" s="14" t="s">
        <v>147</v>
      </c>
      <c r="C32" s="14" t="s">
        <v>148</v>
      </c>
      <c r="D32" s="14" t="s">
        <v>149</v>
      </c>
      <c r="E32" s="9">
        <v>4509781.63</v>
      </c>
      <c r="F32" s="14">
        <v>2019.05</v>
      </c>
      <c r="G32" s="14">
        <v>37869</v>
      </c>
      <c r="H32" s="14" t="s">
        <v>150</v>
      </c>
      <c r="I32" s="27" t="s">
        <v>151</v>
      </c>
      <c r="J32" s="14"/>
      <c r="K32" s="7">
        <v>19.303181403828621</v>
      </c>
      <c r="L32" s="8">
        <f>M32*O32/N32</f>
        <v>19.303181403828621</v>
      </c>
      <c r="M32" s="14">
        <v>11.94</v>
      </c>
      <c r="N32" s="27">
        <v>21.94</v>
      </c>
      <c r="O32" s="27">
        <v>35.47</v>
      </c>
      <c r="P32" s="14" t="s">
        <v>31</v>
      </c>
      <c r="Q32" s="14">
        <v>15359327290</v>
      </c>
      <c r="R32" s="14" t="s">
        <v>23</v>
      </c>
      <c r="S32" s="14"/>
      <c r="T32" s="14" t="s">
        <v>24</v>
      </c>
      <c r="U32" s="14"/>
      <c r="V32" s="18"/>
      <c r="W32" s="18"/>
    </row>
    <row r="33" spans="1:23" s="2" customFormat="1" ht="30" customHeight="1">
      <c r="A33" s="14">
        <v>30</v>
      </c>
      <c r="B33" s="14" t="s">
        <v>152</v>
      </c>
      <c r="C33" s="14" t="s">
        <v>153</v>
      </c>
      <c r="D33" s="14" t="s">
        <v>154</v>
      </c>
      <c r="E33" s="14">
        <v>675000</v>
      </c>
      <c r="F33" s="14">
        <v>2023.1</v>
      </c>
      <c r="G33" s="14" t="s">
        <v>155</v>
      </c>
      <c r="H33" s="14" t="s">
        <v>156</v>
      </c>
      <c r="I33" s="28"/>
      <c r="J33" s="15"/>
      <c r="K33" s="7">
        <v>16.166818596171375</v>
      </c>
      <c r="L33" s="8">
        <f t="shared" ref="L33" si="2">M33*O32/N32</f>
        <v>16.166818596171375</v>
      </c>
      <c r="M33" s="14">
        <v>10</v>
      </c>
      <c r="N33" s="28"/>
      <c r="O33" s="28"/>
      <c r="P33" s="14" t="s">
        <v>31</v>
      </c>
      <c r="Q33" s="14">
        <v>15359327290</v>
      </c>
      <c r="R33" s="14" t="s">
        <v>23</v>
      </c>
      <c r="S33" s="14"/>
      <c r="T33" s="14" t="s">
        <v>24</v>
      </c>
      <c r="U33" s="14"/>
      <c r="V33" s="14"/>
      <c r="W33" s="14"/>
    </row>
    <row r="34" spans="1:23" s="2" customFormat="1" ht="30" customHeight="1">
      <c r="A34" s="14">
        <v>31</v>
      </c>
      <c r="B34" s="14" t="s">
        <v>157</v>
      </c>
      <c r="C34" s="14">
        <v>68018</v>
      </c>
      <c r="D34" s="14" t="s">
        <v>57</v>
      </c>
      <c r="E34" s="14">
        <v>163600</v>
      </c>
      <c r="F34" s="14">
        <v>2022.12</v>
      </c>
      <c r="G34" s="14" t="s">
        <v>158</v>
      </c>
      <c r="H34" s="14" t="s">
        <v>295</v>
      </c>
      <c r="I34" s="14" t="s">
        <v>159</v>
      </c>
      <c r="J34" s="14"/>
      <c r="K34" s="7">
        <v>36.03</v>
      </c>
      <c r="L34" s="14">
        <v>36.03</v>
      </c>
      <c r="M34" s="14">
        <v>22.29</v>
      </c>
      <c r="N34" s="14">
        <v>22.29</v>
      </c>
      <c r="O34" s="14">
        <v>36.03</v>
      </c>
      <c r="P34" s="14" t="s">
        <v>31</v>
      </c>
      <c r="Q34" s="14">
        <v>15359327290</v>
      </c>
      <c r="R34" s="14" t="s">
        <v>23</v>
      </c>
      <c r="S34" s="14"/>
      <c r="T34" s="14" t="s">
        <v>24</v>
      </c>
      <c r="U34" s="14"/>
      <c r="V34" s="14"/>
      <c r="W34" s="14"/>
    </row>
    <row r="35" spans="1:23" s="2" customFormat="1" ht="30" customHeight="1">
      <c r="A35" s="14">
        <v>32</v>
      </c>
      <c r="B35" s="14" t="s">
        <v>160</v>
      </c>
      <c r="C35" s="14" t="s">
        <v>161</v>
      </c>
      <c r="D35" s="14" t="s">
        <v>162</v>
      </c>
      <c r="E35" s="14">
        <v>292930</v>
      </c>
      <c r="F35" s="14">
        <v>2023.8</v>
      </c>
      <c r="G35" s="14" t="s">
        <v>28</v>
      </c>
      <c r="H35" s="14" t="s">
        <v>163</v>
      </c>
      <c r="I35" s="14" t="s">
        <v>164</v>
      </c>
      <c r="J35" s="14"/>
      <c r="K35" s="7">
        <v>35.270000000000003</v>
      </c>
      <c r="L35" s="14">
        <v>35.270000000000003</v>
      </c>
      <c r="M35" s="14">
        <v>21.94</v>
      </c>
      <c r="N35" s="14">
        <v>21.94</v>
      </c>
      <c r="O35" s="14">
        <v>35.270000000000003</v>
      </c>
      <c r="P35" s="14" t="s">
        <v>45</v>
      </c>
      <c r="Q35" s="14">
        <v>13606936219</v>
      </c>
      <c r="R35" s="14" t="s">
        <v>165</v>
      </c>
      <c r="S35" s="14"/>
      <c r="T35" s="14" t="s">
        <v>38</v>
      </c>
      <c r="U35" s="14"/>
      <c r="V35" s="14"/>
      <c r="W35" s="14"/>
    </row>
    <row r="36" spans="1:23" s="2" customFormat="1" ht="30" customHeight="1">
      <c r="A36" s="14">
        <v>33</v>
      </c>
      <c r="B36" s="27" t="s">
        <v>166</v>
      </c>
      <c r="C36" s="27" t="s">
        <v>101</v>
      </c>
      <c r="D36" s="27" t="s">
        <v>102</v>
      </c>
      <c r="E36" s="32">
        <v>1712162</v>
      </c>
      <c r="F36" s="27">
        <v>2019.05</v>
      </c>
      <c r="G36" s="29" t="s">
        <v>167</v>
      </c>
      <c r="H36" s="27" t="s">
        <v>296</v>
      </c>
      <c r="I36" s="14" t="s">
        <v>168</v>
      </c>
      <c r="J36" s="14"/>
      <c r="K36" s="7">
        <v>35.46</v>
      </c>
      <c r="L36" s="14">
        <v>35.46</v>
      </c>
      <c r="M36" s="14">
        <v>21.94</v>
      </c>
      <c r="N36" s="14">
        <v>21.94</v>
      </c>
      <c r="O36" s="14">
        <v>35.46</v>
      </c>
      <c r="P36" s="14" t="s">
        <v>31</v>
      </c>
      <c r="Q36" s="14">
        <v>15359327290</v>
      </c>
      <c r="R36" s="14" t="s">
        <v>23</v>
      </c>
      <c r="S36" s="14"/>
      <c r="T36" s="14" t="s">
        <v>38</v>
      </c>
      <c r="U36" s="27"/>
      <c r="V36" s="27"/>
      <c r="W36" s="14"/>
    </row>
    <row r="37" spans="1:23" s="2" customFormat="1" ht="30" customHeight="1">
      <c r="A37" s="14">
        <v>34</v>
      </c>
      <c r="B37" s="31"/>
      <c r="C37" s="31"/>
      <c r="D37" s="28"/>
      <c r="E37" s="33"/>
      <c r="F37" s="28"/>
      <c r="G37" s="30"/>
      <c r="H37" s="31"/>
      <c r="I37" s="14" t="s">
        <v>169</v>
      </c>
      <c r="J37" s="14"/>
      <c r="K37" s="7">
        <v>70.38</v>
      </c>
      <c r="L37" s="14">
        <v>70.38</v>
      </c>
      <c r="M37" s="14">
        <v>43.54</v>
      </c>
      <c r="N37" s="14">
        <v>43.54</v>
      </c>
      <c r="O37" s="14">
        <v>70.38</v>
      </c>
      <c r="P37" s="14" t="s">
        <v>31</v>
      </c>
      <c r="Q37" s="14">
        <v>15359327290</v>
      </c>
      <c r="R37" s="14" t="s">
        <v>23</v>
      </c>
      <c r="S37" s="14"/>
      <c r="T37" s="14" t="s">
        <v>38</v>
      </c>
      <c r="U37" s="28"/>
      <c r="V37" s="28"/>
      <c r="W37" s="15"/>
    </row>
    <row r="38" spans="1:23" s="2" customFormat="1" ht="30" customHeight="1">
      <c r="A38" s="14">
        <v>35</v>
      </c>
      <c r="B38" s="28"/>
      <c r="C38" s="28"/>
      <c r="D38" s="28"/>
      <c r="E38" s="28"/>
      <c r="F38" s="28"/>
      <c r="G38" s="28"/>
      <c r="H38" s="28"/>
      <c r="I38" s="14" t="s">
        <v>170</v>
      </c>
      <c r="J38" s="14"/>
      <c r="K38" s="7">
        <v>109.67</v>
      </c>
      <c r="L38" s="14">
        <v>109.67</v>
      </c>
      <c r="M38" s="14">
        <v>67.84</v>
      </c>
      <c r="N38" s="14">
        <v>67.84</v>
      </c>
      <c r="O38" s="14">
        <v>109.67</v>
      </c>
      <c r="P38" s="14" t="s">
        <v>31</v>
      </c>
      <c r="Q38" s="14">
        <v>15359327290</v>
      </c>
      <c r="R38" s="14" t="s">
        <v>23</v>
      </c>
      <c r="S38" s="14"/>
      <c r="T38" s="14" t="s">
        <v>38</v>
      </c>
      <c r="U38" s="28"/>
      <c r="V38" s="28"/>
      <c r="W38" s="15"/>
    </row>
    <row r="39" spans="1:23" s="2" customFormat="1" ht="30" customHeight="1">
      <c r="A39" s="14">
        <v>36</v>
      </c>
      <c r="B39" s="28"/>
      <c r="C39" s="28"/>
      <c r="D39" s="28"/>
      <c r="E39" s="28"/>
      <c r="F39" s="28"/>
      <c r="G39" s="28"/>
      <c r="H39" s="28"/>
      <c r="I39" s="14" t="s">
        <v>171</v>
      </c>
      <c r="J39" s="14"/>
      <c r="K39" s="7">
        <v>334.8</v>
      </c>
      <c r="L39" s="14">
        <v>334.8</v>
      </c>
      <c r="M39" s="14">
        <v>207.1</v>
      </c>
      <c r="N39" s="14">
        <v>207.1</v>
      </c>
      <c r="O39" s="14">
        <v>334.8</v>
      </c>
      <c r="P39" s="14" t="s">
        <v>31</v>
      </c>
      <c r="Q39" s="14">
        <v>15359327290</v>
      </c>
      <c r="R39" s="14" t="s">
        <v>23</v>
      </c>
      <c r="S39" s="14"/>
      <c r="T39" s="14" t="s">
        <v>38</v>
      </c>
      <c r="U39" s="28"/>
      <c r="V39" s="28"/>
      <c r="W39" s="15"/>
    </row>
    <row r="40" spans="1:23" s="2" customFormat="1" ht="30" customHeight="1">
      <c r="A40" s="14">
        <v>37</v>
      </c>
      <c r="B40" s="14" t="s">
        <v>172</v>
      </c>
      <c r="C40" s="14" t="s">
        <v>173</v>
      </c>
      <c r="D40" s="14" t="s">
        <v>174</v>
      </c>
      <c r="E40" s="9">
        <v>347500</v>
      </c>
      <c r="F40" s="14">
        <v>2013.3</v>
      </c>
      <c r="G40" s="14">
        <v>21800</v>
      </c>
      <c r="H40" s="14" t="s">
        <v>297</v>
      </c>
      <c r="I40" s="14" t="s">
        <v>175</v>
      </c>
      <c r="J40" s="14"/>
      <c r="K40" s="7">
        <v>28.161852250759463</v>
      </c>
      <c r="L40" s="17">
        <f>M40*O40/N40</f>
        <v>28.161852250759463</v>
      </c>
      <c r="M40" s="14">
        <v>17.420000000000002</v>
      </c>
      <c r="N40" s="34">
        <v>72.42</v>
      </c>
      <c r="O40" s="27">
        <v>117.077</v>
      </c>
      <c r="P40" s="14" t="s">
        <v>45</v>
      </c>
      <c r="Q40" s="14">
        <v>13606936219</v>
      </c>
      <c r="R40" s="14" t="s">
        <v>165</v>
      </c>
      <c r="S40" s="14"/>
      <c r="T40" s="14" t="s">
        <v>38</v>
      </c>
      <c r="U40" s="14"/>
      <c r="V40" s="14"/>
      <c r="W40" s="14"/>
    </row>
    <row r="41" spans="1:23" s="2" customFormat="1" ht="30" customHeight="1">
      <c r="A41" s="14">
        <v>38</v>
      </c>
      <c r="B41" s="14" t="s">
        <v>176</v>
      </c>
      <c r="C41" s="14" t="s">
        <v>177</v>
      </c>
      <c r="D41" s="14" t="s">
        <v>178</v>
      </c>
      <c r="E41" s="14">
        <v>199500</v>
      </c>
      <c r="F41" s="14">
        <v>2022.12</v>
      </c>
      <c r="G41" s="14" t="s">
        <v>179</v>
      </c>
      <c r="H41" s="14" t="s">
        <v>29</v>
      </c>
      <c r="I41" s="14" t="s">
        <v>175</v>
      </c>
      <c r="J41" s="14"/>
      <c r="K41" s="7">
        <v>24.249585749792875</v>
      </c>
      <c r="L41" s="17">
        <f>M41*O40/N40</f>
        <v>24.249585749792875</v>
      </c>
      <c r="M41" s="14">
        <f>5*3</f>
        <v>15</v>
      </c>
      <c r="N41" s="28"/>
      <c r="O41" s="28"/>
      <c r="P41" s="14" t="s">
        <v>45</v>
      </c>
      <c r="Q41" s="14">
        <v>13606936219</v>
      </c>
      <c r="R41" s="14" t="s">
        <v>23</v>
      </c>
      <c r="S41" s="14"/>
      <c r="T41" s="14" t="s">
        <v>38</v>
      </c>
      <c r="U41" s="14"/>
      <c r="V41" s="14"/>
      <c r="W41" s="14"/>
    </row>
    <row r="42" spans="1:23" s="2" customFormat="1" ht="30" customHeight="1">
      <c r="A42" s="14">
        <v>39</v>
      </c>
      <c r="B42" s="14" t="s">
        <v>180</v>
      </c>
      <c r="C42" s="14" t="s">
        <v>181</v>
      </c>
      <c r="D42" s="14" t="s">
        <v>182</v>
      </c>
      <c r="E42" s="14">
        <v>257500</v>
      </c>
      <c r="F42" s="9">
        <v>2022.1</v>
      </c>
      <c r="G42" s="14">
        <v>20230197</v>
      </c>
      <c r="H42" s="14" t="s">
        <v>29</v>
      </c>
      <c r="I42" s="14" t="s">
        <v>175</v>
      </c>
      <c r="J42" s="14"/>
      <c r="K42" s="7">
        <v>64.665561999447661</v>
      </c>
      <c r="L42" s="17">
        <f>M42*O40/N40</f>
        <v>64.665561999447661</v>
      </c>
      <c r="M42" s="14">
        <v>40</v>
      </c>
      <c r="N42" s="28"/>
      <c r="O42" s="28"/>
      <c r="P42" s="14" t="s">
        <v>183</v>
      </c>
      <c r="Q42" s="14">
        <v>15396238816</v>
      </c>
      <c r="R42" s="14" t="s">
        <v>165</v>
      </c>
      <c r="S42" s="14"/>
      <c r="T42" s="14" t="s">
        <v>38</v>
      </c>
      <c r="U42" s="14"/>
      <c r="V42" s="14"/>
      <c r="W42" s="14"/>
    </row>
    <row r="43" spans="1:23" s="2" customFormat="1" ht="30" customHeight="1">
      <c r="A43" s="14">
        <v>40</v>
      </c>
      <c r="B43" s="14" t="s">
        <v>184</v>
      </c>
      <c r="C43" s="14" t="s">
        <v>185</v>
      </c>
      <c r="D43" s="14" t="s">
        <v>145</v>
      </c>
      <c r="E43" s="9">
        <v>1429279.13</v>
      </c>
      <c r="F43" s="14">
        <v>2016.12</v>
      </c>
      <c r="G43" s="14">
        <v>609704</v>
      </c>
      <c r="H43" s="14" t="s">
        <v>186</v>
      </c>
      <c r="I43" s="14" t="s">
        <v>187</v>
      </c>
      <c r="J43" s="14"/>
      <c r="K43" s="7">
        <v>46.622657610588639</v>
      </c>
      <c r="L43" s="17">
        <f>M43*O43/N43</f>
        <v>46.622657610588639</v>
      </c>
      <c r="M43" s="14">
        <v>28.84</v>
      </c>
      <c r="N43" s="27">
        <v>114.84</v>
      </c>
      <c r="O43" s="27">
        <v>185.65</v>
      </c>
      <c r="P43" s="14" t="s">
        <v>120</v>
      </c>
      <c r="Q43" s="14">
        <v>15980962132</v>
      </c>
      <c r="R43" s="14" t="s">
        <v>23</v>
      </c>
      <c r="S43" s="14"/>
      <c r="T43" s="14" t="s">
        <v>24</v>
      </c>
      <c r="U43" s="14"/>
      <c r="V43" s="14"/>
      <c r="W43" s="14"/>
    </row>
    <row r="44" spans="1:23" s="2" customFormat="1" ht="30" customHeight="1">
      <c r="A44" s="14">
        <v>41</v>
      </c>
      <c r="B44" s="14" t="s">
        <v>188</v>
      </c>
      <c r="C44" s="14" t="s">
        <v>189</v>
      </c>
      <c r="D44" s="14" t="s">
        <v>60</v>
      </c>
      <c r="E44" s="9">
        <v>1875283.92</v>
      </c>
      <c r="F44" s="14">
        <v>2019.03</v>
      </c>
      <c r="G44" s="14">
        <v>6556978</v>
      </c>
      <c r="H44" s="14" t="s">
        <v>190</v>
      </c>
      <c r="I44" s="14" t="s">
        <v>187</v>
      </c>
      <c r="J44" s="14"/>
      <c r="K44" s="7">
        <v>45.264716126785089</v>
      </c>
      <c r="L44" s="17">
        <f>M44*O43/N43</f>
        <v>45.264716126785089</v>
      </c>
      <c r="M44" s="14">
        <v>28</v>
      </c>
      <c r="N44" s="28"/>
      <c r="O44" s="28"/>
      <c r="P44" s="14" t="s">
        <v>45</v>
      </c>
      <c r="Q44" s="14">
        <v>13606936219</v>
      </c>
      <c r="R44" s="14" t="s">
        <v>23</v>
      </c>
      <c r="S44" s="14"/>
      <c r="T44" s="14" t="s">
        <v>24</v>
      </c>
      <c r="U44" s="14"/>
      <c r="V44" s="14"/>
      <c r="W44" s="14"/>
    </row>
    <row r="45" spans="1:23" s="2" customFormat="1" ht="30" customHeight="1">
      <c r="A45" s="14">
        <v>42</v>
      </c>
      <c r="B45" s="14" t="s">
        <v>191</v>
      </c>
      <c r="C45" s="14" t="s">
        <v>192</v>
      </c>
      <c r="D45" s="14" t="s">
        <v>193</v>
      </c>
      <c r="E45" s="9">
        <v>1875300</v>
      </c>
      <c r="F45" s="14">
        <v>2008.01</v>
      </c>
      <c r="G45" s="14">
        <v>20659898</v>
      </c>
      <c r="H45" s="14">
        <v>20080239</v>
      </c>
      <c r="I45" s="14" t="s">
        <v>187</v>
      </c>
      <c r="J45" s="14"/>
      <c r="K45" s="7">
        <v>45.264716126785089</v>
      </c>
      <c r="L45" s="17">
        <f>M45*O43/N43</f>
        <v>45.264716126785089</v>
      </c>
      <c r="M45" s="14">
        <v>28</v>
      </c>
      <c r="N45" s="28"/>
      <c r="O45" s="28"/>
      <c r="P45" s="14" t="s">
        <v>120</v>
      </c>
      <c r="Q45" s="14">
        <v>15980962132</v>
      </c>
      <c r="R45" s="14" t="s">
        <v>23</v>
      </c>
      <c r="S45" s="14"/>
      <c r="T45" s="14" t="s">
        <v>24</v>
      </c>
      <c r="U45" s="14"/>
      <c r="V45" s="14"/>
      <c r="W45" s="14"/>
    </row>
    <row r="46" spans="1:23" s="2" customFormat="1" ht="30" customHeight="1">
      <c r="A46" s="14">
        <v>43</v>
      </c>
      <c r="B46" s="14" t="s">
        <v>194</v>
      </c>
      <c r="C46" s="14" t="s">
        <v>195</v>
      </c>
      <c r="D46" s="14" t="s">
        <v>196</v>
      </c>
      <c r="E46" s="9">
        <v>398000</v>
      </c>
      <c r="F46" s="14">
        <v>2016.03</v>
      </c>
      <c r="G46" s="14">
        <v>4689230</v>
      </c>
      <c r="H46" s="14" t="s">
        <v>197</v>
      </c>
      <c r="I46" s="14" t="s">
        <v>187</v>
      </c>
      <c r="J46" s="14"/>
      <c r="K46" s="7">
        <v>35.565134099616856</v>
      </c>
      <c r="L46" s="17">
        <f>M46*O43/N43</f>
        <v>35.565134099616856</v>
      </c>
      <c r="M46" s="14">
        <f>14+8</f>
        <v>22</v>
      </c>
      <c r="N46" s="28"/>
      <c r="O46" s="28"/>
      <c r="P46" s="14" t="s">
        <v>45</v>
      </c>
      <c r="Q46" s="14">
        <v>13606936219</v>
      </c>
      <c r="R46" s="14" t="s">
        <v>23</v>
      </c>
      <c r="S46" s="14"/>
      <c r="T46" s="14" t="s">
        <v>24</v>
      </c>
      <c r="U46" s="14"/>
      <c r="V46" s="14"/>
      <c r="W46" s="14"/>
    </row>
    <row r="47" spans="1:23" s="2" customFormat="1" ht="30" customHeight="1">
      <c r="A47" s="14">
        <v>44</v>
      </c>
      <c r="B47" s="14" t="s">
        <v>143</v>
      </c>
      <c r="C47" s="14" t="s">
        <v>198</v>
      </c>
      <c r="D47" s="14" t="s">
        <v>193</v>
      </c>
      <c r="E47" s="9">
        <v>202780</v>
      </c>
      <c r="F47" s="14">
        <v>2013.05</v>
      </c>
      <c r="G47" s="14" t="s">
        <v>199</v>
      </c>
      <c r="H47" s="14" t="s">
        <v>200</v>
      </c>
      <c r="I47" s="14" t="s">
        <v>187</v>
      </c>
      <c r="J47" s="14"/>
      <c r="K47" s="7">
        <v>12.932776036224313</v>
      </c>
      <c r="L47" s="17">
        <f>M47*O43/N43</f>
        <v>12.932776036224313</v>
      </c>
      <c r="M47" s="14">
        <v>8</v>
      </c>
      <c r="N47" s="28"/>
      <c r="O47" s="28"/>
      <c r="P47" s="14" t="s">
        <v>45</v>
      </c>
      <c r="Q47" s="14">
        <v>13606936219</v>
      </c>
      <c r="R47" s="14" t="s">
        <v>23</v>
      </c>
      <c r="S47" s="14"/>
      <c r="T47" s="14" t="s">
        <v>24</v>
      </c>
      <c r="U47" s="14"/>
      <c r="V47" s="14"/>
      <c r="W47" s="14"/>
    </row>
    <row r="48" spans="1:23" s="2" customFormat="1" ht="30" customHeight="1">
      <c r="A48" s="14">
        <v>45</v>
      </c>
      <c r="B48" s="14" t="s">
        <v>201</v>
      </c>
      <c r="C48" s="14" t="s">
        <v>202</v>
      </c>
      <c r="D48" s="14" t="s">
        <v>203</v>
      </c>
      <c r="E48" s="9">
        <v>3430000</v>
      </c>
      <c r="F48" s="14">
        <v>2018.07</v>
      </c>
      <c r="G48" s="14">
        <v>2850000247</v>
      </c>
      <c r="H48" s="14" t="s">
        <v>204</v>
      </c>
      <c r="I48" s="14" t="s">
        <v>205</v>
      </c>
      <c r="J48" s="14"/>
      <c r="K48" s="7">
        <v>32.333771737542008</v>
      </c>
      <c r="L48" s="17">
        <f t="shared" ref="L48" si="3">M48*O48/N48</f>
        <v>32.333771737542008</v>
      </c>
      <c r="M48" s="14">
        <v>20</v>
      </c>
      <c r="N48" s="27">
        <v>68.430000000000007</v>
      </c>
      <c r="O48" s="27">
        <v>110.63</v>
      </c>
      <c r="P48" s="14" t="s">
        <v>120</v>
      </c>
      <c r="Q48" s="14">
        <v>15980962132</v>
      </c>
      <c r="R48" s="14" t="s">
        <v>23</v>
      </c>
      <c r="S48" s="14"/>
      <c r="T48" s="14" t="s">
        <v>24</v>
      </c>
      <c r="U48" s="14"/>
      <c r="V48" s="14"/>
      <c r="W48" s="14"/>
    </row>
    <row r="49" spans="1:23" s="2" customFormat="1" ht="30" customHeight="1">
      <c r="A49" s="14">
        <v>46</v>
      </c>
      <c r="B49" s="14" t="s">
        <v>206</v>
      </c>
      <c r="C49" s="14" t="s">
        <v>207</v>
      </c>
      <c r="D49" s="14" t="s">
        <v>193</v>
      </c>
      <c r="E49" s="9">
        <v>3078000</v>
      </c>
      <c r="F49" s="14">
        <v>2022.12</v>
      </c>
      <c r="G49" s="14"/>
      <c r="H49" s="14" t="s">
        <v>29</v>
      </c>
      <c r="I49" s="14" t="s">
        <v>205</v>
      </c>
      <c r="J49" s="14"/>
      <c r="K49" s="7">
        <v>37.183837498173311</v>
      </c>
      <c r="L49" s="17">
        <f>M49*O48/N48</f>
        <v>37.183837498173311</v>
      </c>
      <c r="M49" s="14">
        <v>23</v>
      </c>
      <c r="N49" s="28"/>
      <c r="O49" s="28"/>
      <c r="P49" s="14" t="s">
        <v>120</v>
      </c>
      <c r="Q49" s="14">
        <v>15980962132</v>
      </c>
      <c r="R49" s="14" t="s">
        <v>23</v>
      </c>
      <c r="S49" s="14"/>
      <c r="T49" s="14" t="s">
        <v>24</v>
      </c>
      <c r="U49" s="14"/>
      <c r="V49" s="14"/>
      <c r="W49" s="14"/>
    </row>
    <row r="50" spans="1:23" s="2" customFormat="1" ht="30" customHeight="1">
      <c r="A50" s="14">
        <v>47</v>
      </c>
      <c r="B50" s="14" t="s">
        <v>208</v>
      </c>
      <c r="C50" s="14" t="s">
        <v>209</v>
      </c>
      <c r="D50" s="14" t="s">
        <v>193</v>
      </c>
      <c r="E50" s="9">
        <v>3715294.46</v>
      </c>
      <c r="F50" s="14">
        <v>2013.01</v>
      </c>
      <c r="G50" s="14" t="s">
        <v>210</v>
      </c>
      <c r="H50" s="14" t="s">
        <v>211</v>
      </c>
      <c r="I50" s="14" t="s">
        <v>205</v>
      </c>
      <c r="J50" s="14"/>
      <c r="K50" s="7">
        <v>41.112390764284662</v>
      </c>
      <c r="L50" s="17">
        <f>M50*O48/N48</f>
        <v>41.112390764284662</v>
      </c>
      <c r="M50" s="14">
        <v>25.43</v>
      </c>
      <c r="N50" s="28"/>
      <c r="O50" s="28"/>
      <c r="P50" s="14" t="s">
        <v>120</v>
      </c>
      <c r="Q50" s="14">
        <v>15980962132</v>
      </c>
      <c r="R50" s="14" t="s">
        <v>23</v>
      </c>
      <c r="S50" s="14"/>
      <c r="T50" s="14" t="s">
        <v>24</v>
      </c>
      <c r="U50" s="14"/>
      <c r="V50" s="14"/>
      <c r="W50" s="14"/>
    </row>
    <row r="51" spans="1:23" s="2" customFormat="1" ht="30" customHeight="1">
      <c r="A51" s="14">
        <v>48</v>
      </c>
      <c r="B51" s="14" t="s">
        <v>212</v>
      </c>
      <c r="C51" s="14" t="s">
        <v>213</v>
      </c>
      <c r="D51" s="14" t="s">
        <v>214</v>
      </c>
      <c r="E51" s="9">
        <v>341979.74</v>
      </c>
      <c r="F51" s="14">
        <v>2013.11</v>
      </c>
      <c r="G51" s="14" t="s">
        <v>215</v>
      </c>
      <c r="H51" s="14" t="s">
        <v>216</v>
      </c>
      <c r="I51" s="14" t="s">
        <v>217</v>
      </c>
      <c r="J51" s="14"/>
      <c r="K51" s="7">
        <v>19.398998330550924</v>
      </c>
      <c r="L51" s="17">
        <f>M51*O51/N51</f>
        <v>19.398998330550924</v>
      </c>
      <c r="M51" s="14">
        <v>12</v>
      </c>
      <c r="N51" s="27">
        <v>53.91</v>
      </c>
      <c r="O51" s="27">
        <v>87.15</v>
      </c>
      <c r="P51" s="14" t="s">
        <v>45</v>
      </c>
      <c r="Q51" s="14">
        <v>13606936219</v>
      </c>
      <c r="R51" s="14" t="s">
        <v>23</v>
      </c>
      <c r="S51" s="14"/>
      <c r="T51" s="14" t="s">
        <v>24</v>
      </c>
      <c r="U51" s="14"/>
      <c r="V51" s="14"/>
      <c r="W51" s="14"/>
    </row>
    <row r="52" spans="1:23" s="2" customFormat="1" ht="30" customHeight="1">
      <c r="A52" s="14">
        <v>49</v>
      </c>
      <c r="B52" s="14" t="s">
        <v>218</v>
      </c>
      <c r="C52" s="14" t="s">
        <v>219</v>
      </c>
      <c r="D52" s="14" t="s">
        <v>60</v>
      </c>
      <c r="E52" s="9">
        <v>300000</v>
      </c>
      <c r="F52" s="14">
        <v>2019.05</v>
      </c>
      <c r="G52" s="14">
        <v>1346</v>
      </c>
      <c r="H52" s="14" t="s">
        <v>220</v>
      </c>
      <c r="I52" s="14" t="s">
        <v>217</v>
      </c>
      <c r="J52" s="14"/>
      <c r="K52" s="7">
        <v>0</v>
      </c>
      <c r="L52" s="17">
        <f>M52*O51/N51</f>
        <v>16.165831942125767</v>
      </c>
      <c r="M52" s="14">
        <v>10</v>
      </c>
      <c r="N52" s="28"/>
      <c r="O52" s="28"/>
      <c r="P52" s="14" t="s">
        <v>45</v>
      </c>
      <c r="Q52" s="14">
        <v>13606936219</v>
      </c>
      <c r="R52" s="14" t="s">
        <v>23</v>
      </c>
      <c r="S52" s="14"/>
      <c r="T52" s="14" t="s">
        <v>24</v>
      </c>
      <c r="U52" s="14"/>
      <c r="V52" s="14"/>
      <c r="W52" s="14"/>
    </row>
    <row r="53" spans="1:23" s="2" customFormat="1" ht="30" customHeight="1">
      <c r="A53" s="14">
        <v>50</v>
      </c>
      <c r="B53" s="14" t="s">
        <v>221</v>
      </c>
      <c r="C53" s="14" t="s">
        <v>222</v>
      </c>
      <c r="D53" s="14" t="s">
        <v>223</v>
      </c>
      <c r="E53" s="9">
        <v>336889.47</v>
      </c>
      <c r="F53" s="14">
        <v>2013.11</v>
      </c>
      <c r="G53" s="14">
        <v>275008300</v>
      </c>
      <c r="H53" s="14" t="s">
        <v>224</v>
      </c>
      <c r="I53" s="14" t="s">
        <v>217</v>
      </c>
      <c r="J53" s="14"/>
      <c r="K53" s="7">
        <v>12.932665553700614</v>
      </c>
      <c r="L53" s="17">
        <f t="shared" ref="L53" si="4">M53*O51/N51</f>
        <v>12.932665553700614</v>
      </c>
      <c r="M53" s="14">
        <v>8</v>
      </c>
      <c r="N53" s="28"/>
      <c r="O53" s="28"/>
      <c r="P53" s="14" t="s">
        <v>45</v>
      </c>
      <c r="Q53" s="14">
        <v>13606936219</v>
      </c>
      <c r="R53" s="14" t="s">
        <v>23</v>
      </c>
      <c r="S53" s="14"/>
      <c r="T53" s="14" t="s">
        <v>24</v>
      </c>
      <c r="U53" s="14"/>
      <c r="V53" s="14"/>
      <c r="W53" s="14"/>
    </row>
    <row r="54" spans="1:23" s="2" customFormat="1" ht="30" customHeight="1">
      <c r="A54" s="14">
        <v>51</v>
      </c>
      <c r="B54" s="14" t="s">
        <v>225</v>
      </c>
      <c r="C54" s="14" t="s">
        <v>226</v>
      </c>
      <c r="D54" s="14" t="s">
        <v>227</v>
      </c>
      <c r="E54" s="10">
        <v>185000</v>
      </c>
      <c r="F54" s="14">
        <v>2022.05</v>
      </c>
      <c r="G54" s="14" t="s">
        <v>228</v>
      </c>
      <c r="H54" s="14" t="s">
        <v>229</v>
      </c>
      <c r="I54" s="14" t="s">
        <v>217</v>
      </c>
      <c r="J54" s="14"/>
      <c r="K54" s="7">
        <v>12.932665553700614</v>
      </c>
      <c r="L54" s="17">
        <f>M54*O51/N51</f>
        <v>12.932665553700614</v>
      </c>
      <c r="M54" s="14">
        <v>8</v>
      </c>
      <c r="N54" s="28"/>
      <c r="O54" s="28"/>
      <c r="P54" s="14" t="s">
        <v>45</v>
      </c>
      <c r="Q54" s="14">
        <v>13606936219</v>
      </c>
      <c r="R54" s="14" t="s">
        <v>23</v>
      </c>
      <c r="S54" s="14"/>
      <c r="T54" s="14" t="s">
        <v>24</v>
      </c>
      <c r="U54" s="14"/>
      <c r="V54" s="14"/>
      <c r="W54" s="14"/>
    </row>
    <row r="55" spans="1:23" s="2" customFormat="1" ht="30" customHeight="1">
      <c r="A55" s="14">
        <v>52</v>
      </c>
      <c r="B55" s="14" t="s">
        <v>230</v>
      </c>
      <c r="C55" s="14" t="s">
        <v>231</v>
      </c>
      <c r="D55" s="14" t="s">
        <v>232</v>
      </c>
      <c r="E55" s="9">
        <v>180000</v>
      </c>
      <c r="F55" s="14">
        <v>2022.11</v>
      </c>
      <c r="G55" s="14" t="s">
        <v>233</v>
      </c>
      <c r="H55" s="14" t="s">
        <v>234</v>
      </c>
      <c r="I55" s="14" t="s">
        <v>217</v>
      </c>
      <c r="J55" s="14"/>
      <c r="K55" s="7">
        <v>12.932665553700614</v>
      </c>
      <c r="L55" s="17">
        <f>M55*O51/N51</f>
        <v>12.932665553700614</v>
      </c>
      <c r="M55" s="14">
        <v>8</v>
      </c>
      <c r="N55" s="28"/>
      <c r="O55" s="28"/>
      <c r="P55" s="14" t="s">
        <v>45</v>
      </c>
      <c r="Q55" s="14">
        <v>15980962132</v>
      </c>
      <c r="R55" s="14" t="s">
        <v>23</v>
      </c>
      <c r="S55" s="14"/>
      <c r="T55" s="14" t="s">
        <v>24</v>
      </c>
      <c r="U55" s="14"/>
      <c r="V55" s="14"/>
      <c r="W55" s="14"/>
    </row>
    <row r="56" spans="1:23" s="2" customFormat="1" ht="30" customHeight="1">
      <c r="A56" s="14">
        <v>53</v>
      </c>
      <c r="B56" s="14" t="s">
        <v>235</v>
      </c>
      <c r="C56" s="14" t="s">
        <v>236</v>
      </c>
      <c r="D56" s="14" t="s">
        <v>237</v>
      </c>
      <c r="E56" s="9">
        <v>100000</v>
      </c>
      <c r="F56" s="14">
        <v>2019.04</v>
      </c>
      <c r="G56" s="11" t="s">
        <v>238</v>
      </c>
      <c r="H56" s="14" t="s">
        <v>146</v>
      </c>
      <c r="I56" s="14" t="s">
        <v>217</v>
      </c>
      <c r="J56" s="14"/>
      <c r="K56" s="7">
        <v>12.787173066221483</v>
      </c>
      <c r="L56" s="17">
        <f>M56*O51/N51</f>
        <v>12.787173066221483</v>
      </c>
      <c r="M56" s="14">
        <v>7.91</v>
      </c>
      <c r="N56" s="28"/>
      <c r="O56" s="28"/>
      <c r="P56" s="14" t="s">
        <v>45</v>
      </c>
      <c r="Q56" s="14">
        <v>13606936219</v>
      </c>
      <c r="R56" s="14" t="s">
        <v>23</v>
      </c>
      <c r="S56" s="14"/>
      <c r="T56" s="14" t="s">
        <v>24</v>
      </c>
      <c r="U56" s="14"/>
      <c r="V56" s="14"/>
      <c r="W56" s="14"/>
    </row>
    <row r="57" spans="1:23" s="2" customFormat="1" ht="30" customHeight="1">
      <c r="A57" s="14">
        <v>54</v>
      </c>
      <c r="B57" s="14" t="s">
        <v>239</v>
      </c>
      <c r="C57" s="14" t="s">
        <v>240</v>
      </c>
      <c r="D57" s="14" t="s">
        <v>241</v>
      </c>
      <c r="E57" s="9">
        <v>500000</v>
      </c>
      <c r="F57" s="14">
        <v>2023.02</v>
      </c>
      <c r="G57" s="14">
        <v>5546310</v>
      </c>
      <c r="H57" s="14" t="s">
        <v>146</v>
      </c>
      <c r="I57" s="14" t="s">
        <v>242</v>
      </c>
      <c r="J57" s="14"/>
      <c r="K57" s="7">
        <v>9.6997590361445791</v>
      </c>
      <c r="L57" s="17">
        <f>SUM(M57/N57*O57)</f>
        <v>9.6997590361445791</v>
      </c>
      <c r="M57" s="14">
        <v>6</v>
      </c>
      <c r="N57" s="34">
        <v>12.45</v>
      </c>
      <c r="O57" s="34">
        <v>20.126999999999999</v>
      </c>
      <c r="P57" s="14" t="s">
        <v>45</v>
      </c>
      <c r="Q57" s="14">
        <v>13606936219</v>
      </c>
      <c r="R57" s="14" t="s">
        <v>23</v>
      </c>
      <c r="S57" s="14"/>
      <c r="T57" s="14" t="s">
        <v>24</v>
      </c>
      <c r="U57" s="14"/>
      <c r="V57" s="14"/>
      <c r="W57" s="14"/>
    </row>
    <row r="58" spans="1:23" s="2" customFormat="1" ht="30" customHeight="1">
      <c r="A58" s="14">
        <v>55</v>
      </c>
      <c r="B58" s="14" t="s">
        <v>243</v>
      </c>
      <c r="C58" s="14" t="s">
        <v>244</v>
      </c>
      <c r="D58" s="14" t="s">
        <v>60</v>
      </c>
      <c r="E58" s="9">
        <v>184452.79</v>
      </c>
      <c r="F58" s="14">
        <v>2018.08</v>
      </c>
      <c r="G58" s="14">
        <v>13297</v>
      </c>
      <c r="H58" s="14" t="s">
        <v>245</v>
      </c>
      <c r="I58" s="14" t="s">
        <v>242</v>
      </c>
      <c r="J58" s="14"/>
      <c r="K58" s="7">
        <v>10.427240963855422</v>
      </c>
      <c r="L58" s="17">
        <f>SUM(M58/N57*O57)</f>
        <v>10.427240963855422</v>
      </c>
      <c r="M58" s="14">
        <v>6.45</v>
      </c>
      <c r="N58" s="28"/>
      <c r="O58" s="28"/>
      <c r="P58" s="14" t="s">
        <v>45</v>
      </c>
      <c r="Q58" s="14">
        <v>13606936219</v>
      </c>
      <c r="R58" s="14" t="s">
        <v>23</v>
      </c>
      <c r="S58" s="14"/>
      <c r="T58" s="14" t="s">
        <v>24</v>
      </c>
      <c r="U58" s="14"/>
      <c r="V58" s="14"/>
      <c r="W58" s="14"/>
    </row>
    <row r="59" spans="1:23" s="2" customFormat="1" ht="30" customHeight="1">
      <c r="A59" s="14">
        <v>56</v>
      </c>
      <c r="B59" s="14" t="s">
        <v>172</v>
      </c>
      <c r="C59" s="14" t="s">
        <v>173</v>
      </c>
      <c r="D59" s="14" t="s">
        <v>174</v>
      </c>
      <c r="E59" s="9">
        <v>347500</v>
      </c>
      <c r="F59" s="14">
        <v>2013.01</v>
      </c>
      <c r="G59" s="14" t="s">
        <v>246</v>
      </c>
      <c r="H59" s="14" t="s">
        <v>247</v>
      </c>
      <c r="I59" s="14" t="s">
        <v>248</v>
      </c>
      <c r="J59" s="14"/>
      <c r="K59" s="7">
        <v>28.565999999999999</v>
      </c>
      <c r="L59" s="17">
        <f>28.566</f>
        <v>28.565999999999999</v>
      </c>
      <c r="M59" s="14">
        <f>13+4.67</f>
        <v>17.670000000000002</v>
      </c>
      <c r="N59" s="14">
        <v>17.670000000000002</v>
      </c>
      <c r="O59" s="14">
        <v>28.565999999999999</v>
      </c>
      <c r="P59" s="14" t="s">
        <v>120</v>
      </c>
      <c r="Q59" s="14">
        <v>15980962132</v>
      </c>
      <c r="R59" s="14" t="s">
        <v>165</v>
      </c>
      <c r="S59" s="14"/>
      <c r="T59" s="14" t="s">
        <v>38</v>
      </c>
      <c r="U59" s="14"/>
      <c r="V59" s="14"/>
      <c r="W59" s="14"/>
    </row>
    <row r="60" spans="1:23" s="2" customFormat="1" ht="30" customHeight="1">
      <c r="A60" s="14">
        <v>57</v>
      </c>
      <c r="B60" s="14" t="s">
        <v>249</v>
      </c>
      <c r="C60" s="14" t="s">
        <v>161</v>
      </c>
      <c r="D60" s="14" t="s">
        <v>250</v>
      </c>
      <c r="E60" s="9">
        <v>445455</v>
      </c>
      <c r="F60" s="14">
        <v>2016.11</v>
      </c>
      <c r="G60" s="14" t="s">
        <v>28</v>
      </c>
      <c r="H60" s="14" t="s">
        <v>251</v>
      </c>
      <c r="I60" s="14" t="s">
        <v>252</v>
      </c>
      <c r="J60" s="14"/>
      <c r="K60" s="7">
        <v>35.159999999999997</v>
      </c>
      <c r="L60" s="17">
        <v>35.159999999999997</v>
      </c>
      <c r="M60" s="14">
        <v>21.75</v>
      </c>
      <c r="N60" s="14">
        <v>21.75</v>
      </c>
      <c r="O60" s="14">
        <v>35.159999999999997</v>
      </c>
      <c r="P60" s="14" t="s">
        <v>45</v>
      </c>
      <c r="Q60" s="14">
        <v>13606936219</v>
      </c>
      <c r="R60" s="14" t="s">
        <v>165</v>
      </c>
      <c r="S60" s="14"/>
      <c r="T60" s="14" t="s">
        <v>38</v>
      </c>
      <c r="U60" s="14"/>
      <c r="V60" s="14"/>
      <c r="W60" s="14"/>
    </row>
    <row r="61" spans="1:23" s="2" customFormat="1" ht="30" customHeight="1">
      <c r="A61" s="14">
        <v>58</v>
      </c>
      <c r="B61" s="14" t="s">
        <v>253</v>
      </c>
      <c r="C61" s="14" t="s">
        <v>254</v>
      </c>
      <c r="D61" s="14" t="s">
        <v>255</v>
      </c>
      <c r="E61" s="14">
        <v>3165236</v>
      </c>
      <c r="F61" s="14">
        <v>2020.11</v>
      </c>
      <c r="G61" s="14" t="s">
        <v>256</v>
      </c>
      <c r="H61" s="14" t="s">
        <v>257</v>
      </c>
      <c r="I61" s="14" t="s">
        <v>258</v>
      </c>
      <c r="J61" s="14"/>
      <c r="K61" s="7">
        <v>42.193446965334566</v>
      </c>
      <c r="L61" s="17">
        <f>M61*O61/N61</f>
        <v>42.193446965334566</v>
      </c>
      <c r="M61" s="14">
        <v>26.1</v>
      </c>
      <c r="N61" s="27">
        <v>86.83</v>
      </c>
      <c r="O61" s="27">
        <v>140.37</v>
      </c>
      <c r="P61" s="14" t="s">
        <v>183</v>
      </c>
      <c r="Q61" s="14">
        <v>15396238816</v>
      </c>
      <c r="R61" s="14" t="s">
        <v>23</v>
      </c>
      <c r="S61" s="14"/>
      <c r="T61" s="14" t="s">
        <v>24</v>
      </c>
      <c r="U61" s="14"/>
      <c r="V61" s="14"/>
      <c r="W61" s="14"/>
    </row>
    <row r="62" spans="1:23" s="2" customFormat="1" ht="30" customHeight="1">
      <c r="A62" s="14">
        <v>59</v>
      </c>
      <c r="B62" s="14" t="s">
        <v>259</v>
      </c>
      <c r="C62" s="14" t="s">
        <v>260</v>
      </c>
      <c r="D62" s="14" t="s">
        <v>255</v>
      </c>
      <c r="E62" s="14">
        <v>4340000</v>
      </c>
      <c r="F62" s="14">
        <v>2017.11</v>
      </c>
      <c r="G62" s="14" t="s">
        <v>261</v>
      </c>
      <c r="H62" s="14" t="s">
        <v>262</v>
      </c>
      <c r="I62" s="14" t="s">
        <v>258</v>
      </c>
      <c r="J62" s="14"/>
      <c r="K62" s="7">
        <v>42.193446965334566</v>
      </c>
      <c r="L62" s="17">
        <f>M62*O61/N61</f>
        <v>42.193446965334566</v>
      </c>
      <c r="M62" s="14">
        <v>26.1</v>
      </c>
      <c r="N62" s="28"/>
      <c r="O62" s="28"/>
      <c r="P62" s="14" t="s">
        <v>183</v>
      </c>
      <c r="Q62" s="14">
        <v>15396238816</v>
      </c>
      <c r="R62" s="14" t="s">
        <v>23</v>
      </c>
      <c r="S62" s="14"/>
      <c r="T62" s="14" t="s">
        <v>24</v>
      </c>
      <c r="U62" s="14"/>
      <c r="V62" s="14"/>
      <c r="W62" s="14"/>
    </row>
    <row r="63" spans="1:23" s="2" customFormat="1" ht="30" customHeight="1">
      <c r="A63" s="14">
        <v>60</v>
      </c>
      <c r="B63" s="14" t="s">
        <v>263</v>
      </c>
      <c r="C63" s="14" t="s">
        <v>264</v>
      </c>
      <c r="D63" s="14" t="s">
        <v>255</v>
      </c>
      <c r="E63" s="14">
        <v>456000</v>
      </c>
      <c r="F63" s="14">
        <v>2016.11</v>
      </c>
      <c r="G63" s="14" t="s">
        <v>265</v>
      </c>
      <c r="H63" s="14" t="s">
        <v>234</v>
      </c>
      <c r="I63" s="14" t="s">
        <v>258</v>
      </c>
      <c r="J63" s="14"/>
      <c r="K63" s="7">
        <v>27.983469998848321</v>
      </c>
      <c r="L63" s="17">
        <f>M63*O61/N61</f>
        <v>27.983469998848321</v>
      </c>
      <c r="M63" s="14">
        <v>17.309999999999999</v>
      </c>
      <c r="N63" s="28"/>
      <c r="O63" s="28"/>
      <c r="P63" s="14" t="s">
        <v>183</v>
      </c>
      <c r="Q63" s="14">
        <v>15396238816</v>
      </c>
      <c r="R63" s="14" t="s">
        <v>23</v>
      </c>
      <c r="S63" s="14"/>
      <c r="T63" s="14" t="s">
        <v>24</v>
      </c>
      <c r="U63" s="14"/>
      <c r="V63" s="14"/>
      <c r="W63" s="14"/>
    </row>
    <row r="64" spans="1:23" s="2" customFormat="1" ht="30" customHeight="1">
      <c r="A64" s="14">
        <v>61</v>
      </c>
      <c r="B64" s="14" t="s">
        <v>266</v>
      </c>
      <c r="C64" s="14" t="s">
        <v>267</v>
      </c>
      <c r="D64" s="14" t="s">
        <v>255</v>
      </c>
      <c r="E64" s="14">
        <v>987984.6</v>
      </c>
      <c r="F64" s="14">
        <v>2017.1</v>
      </c>
      <c r="G64" s="14">
        <v>7865230</v>
      </c>
      <c r="H64" s="14" t="s">
        <v>268</v>
      </c>
      <c r="I64" s="14" t="s">
        <v>258</v>
      </c>
      <c r="J64" s="14"/>
      <c r="K64" s="7">
        <v>27.999636070482552</v>
      </c>
      <c r="L64" s="17">
        <f>M64*O61/N61</f>
        <v>27.999636070482552</v>
      </c>
      <c r="M64" s="17">
        <v>17.32</v>
      </c>
      <c r="N64" s="28"/>
      <c r="O64" s="28"/>
      <c r="P64" s="14" t="s">
        <v>183</v>
      </c>
      <c r="Q64" s="14">
        <v>15396238816</v>
      </c>
      <c r="R64" s="14" t="s">
        <v>23</v>
      </c>
      <c r="S64" s="14"/>
      <c r="T64" s="14" t="s">
        <v>24</v>
      </c>
      <c r="U64" s="14"/>
      <c r="V64" s="14"/>
      <c r="W64" s="14"/>
    </row>
    <row r="65" spans="1:23" s="2" customFormat="1" ht="30" customHeight="1">
      <c r="A65" s="14">
        <v>62</v>
      </c>
      <c r="B65" s="14" t="s">
        <v>290</v>
      </c>
      <c r="C65" s="14" t="s">
        <v>269</v>
      </c>
      <c r="D65" s="14" t="s">
        <v>182</v>
      </c>
      <c r="E65" s="14">
        <v>289000</v>
      </c>
      <c r="F65" s="14">
        <v>2022.9</v>
      </c>
      <c r="G65" s="14">
        <v>20226590</v>
      </c>
      <c r="H65" s="14" t="s">
        <v>270</v>
      </c>
      <c r="I65" s="14" t="s">
        <v>271</v>
      </c>
      <c r="J65" s="14"/>
      <c r="K65" s="7">
        <v>29.9</v>
      </c>
      <c r="L65" s="17">
        <f>M65*O65/N65</f>
        <v>29.9</v>
      </c>
      <c r="M65" s="17">
        <v>18.5</v>
      </c>
      <c r="N65" s="14">
        <v>18.5</v>
      </c>
      <c r="O65" s="14">
        <v>29.9</v>
      </c>
      <c r="P65" s="14" t="s">
        <v>183</v>
      </c>
      <c r="Q65" s="14">
        <v>15396238816</v>
      </c>
      <c r="R65" s="14" t="s">
        <v>165</v>
      </c>
      <c r="S65" s="14"/>
      <c r="T65" s="14" t="s">
        <v>38</v>
      </c>
      <c r="U65" s="14"/>
      <c r="V65" s="14"/>
      <c r="W65" s="14"/>
    </row>
    <row r="66" spans="1:23" s="2" customFormat="1" ht="30" customHeight="1">
      <c r="A66" s="14">
        <v>63</v>
      </c>
      <c r="B66" s="14" t="s">
        <v>272</v>
      </c>
      <c r="C66" s="14" t="s">
        <v>273</v>
      </c>
      <c r="D66" s="14" t="s">
        <v>60</v>
      </c>
      <c r="E66" s="9">
        <v>216444.75</v>
      </c>
      <c r="F66" s="14">
        <v>2015.01</v>
      </c>
      <c r="G66" s="14" t="s">
        <v>274</v>
      </c>
      <c r="H66" s="14" t="s">
        <v>275</v>
      </c>
      <c r="I66" s="14" t="s">
        <v>276</v>
      </c>
      <c r="J66" s="14"/>
      <c r="K66" s="7">
        <v>27.89</v>
      </c>
      <c r="L66" s="17">
        <f>SUM(M66/N66*O66)</f>
        <v>27.89</v>
      </c>
      <c r="M66" s="14">
        <f>8.15+9.1</f>
        <v>17.25</v>
      </c>
      <c r="N66" s="14">
        <v>17.25</v>
      </c>
      <c r="O66" s="14">
        <v>27.89</v>
      </c>
      <c r="P66" s="14" t="s">
        <v>45</v>
      </c>
      <c r="Q66" s="14">
        <v>13606936219</v>
      </c>
      <c r="R66" s="14" t="s">
        <v>23</v>
      </c>
      <c r="S66" s="14"/>
      <c r="T66" s="14" t="s">
        <v>24</v>
      </c>
      <c r="U66" s="14"/>
      <c r="V66" s="14"/>
      <c r="W66" s="14"/>
    </row>
    <row r="67" spans="1:23" s="2" customFormat="1" ht="30" customHeight="1">
      <c r="A67" s="14">
        <v>64</v>
      </c>
      <c r="B67" s="14" t="s">
        <v>277</v>
      </c>
      <c r="C67" s="14" t="s">
        <v>278</v>
      </c>
      <c r="D67" s="14" t="s">
        <v>60</v>
      </c>
      <c r="E67" s="9">
        <v>241200</v>
      </c>
      <c r="F67" s="14">
        <v>2022.02</v>
      </c>
      <c r="G67" s="14">
        <v>9960</v>
      </c>
      <c r="H67" s="14" t="s">
        <v>279</v>
      </c>
      <c r="I67" s="14" t="s">
        <v>280</v>
      </c>
      <c r="J67" s="14"/>
      <c r="K67" s="7">
        <v>16.165879574970486</v>
      </c>
      <c r="L67" s="17">
        <f t="shared" ref="L67" si="5">SUM(M67/N67*O67)</f>
        <v>16.165879574970486</v>
      </c>
      <c r="M67" s="14">
        <v>10</v>
      </c>
      <c r="N67" s="27">
        <v>33.880000000000003</v>
      </c>
      <c r="O67" s="27">
        <v>54.77</v>
      </c>
      <c r="P67" s="14" t="s">
        <v>45</v>
      </c>
      <c r="Q67" s="14">
        <v>13606936219</v>
      </c>
      <c r="R67" s="14" t="s">
        <v>23</v>
      </c>
      <c r="S67" s="14"/>
      <c r="T67" s="14" t="s">
        <v>24</v>
      </c>
      <c r="U67" s="14"/>
      <c r="V67" s="14"/>
      <c r="W67" s="14"/>
    </row>
    <row r="68" spans="1:23" s="2" customFormat="1" ht="30" customHeight="1">
      <c r="A68" s="14">
        <v>65</v>
      </c>
      <c r="B68" s="14" t="s">
        <v>58</v>
      </c>
      <c r="C68" s="14" t="s">
        <v>281</v>
      </c>
      <c r="D68" s="14" t="s">
        <v>60</v>
      </c>
      <c r="E68" s="9">
        <v>168000</v>
      </c>
      <c r="F68" s="14">
        <v>2022.02</v>
      </c>
      <c r="G68" s="14">
        <v>14048142066</v>
      </c>
      <c r="H68" s="14" t="s">
        <v>282</v>
      </c>
      <c r="I68" s="14" t="s">
        <v>280</v>
      </c>
      <c r="J68" s="14"/>
      <c r="K68" s="7">
        <v>22.438240850059032</v>
      </c>
      <c r="L68" s="17">
        <f>SUM(M68/N67*O67)</f>
        <v>22.438240850059032</v>
      </c>
      <c r="M68" s="14">
        <f>5.38+8.5</f>
        <v>13.879999999999999</v>
      </c>
      <c r="N68" s="28"/>
      <c r="O68" s="28"/>
      <c r="P68" s="14" t="s">
        <v>45</v>
      </c>
      <c r="Q68" s="14">
        <v>13606936219</v>
      </c>
      <c r="R68" s="14" t="s">
        <v>23</v>
      </c>
      <c r="S68" s="14"/>
      <c r="T68" s="14" t="s">
        <v>24</v>
      </c>
      <c r="U68" s="14"/>
      <c r="V68" s="14"/>
      <c r="W68" s="14"/>
    </row>
    <row r="69" spans="1:23" s="2" customFormat="1" ht="30" customHeight="1">
      <c r="A69" s="14">
        <v>66</v>
      </c>
      <c r="B69" s="14" t="s">
        <v>277</v>
      </c>
      <c r="C69" s="14" t="s">
        <v>283</v>
      </c>
      <c r="D69" s="14" t="s">
        <v>57</v>
      </c>
      <c r="E69" s="9">
        <v>210000</v>
      </c>
      <c r="F69" s="9">
        <v>2022.1</v>
      </c>
      <c r="G69" s="14" t="s">
        <v>284</v>
      </c>
      <c r="H69" s="14" t="s">
        <v>146</v>
      </c>
      <c r="I69" s="14" t="s">
        <v>280</v>
      </c>
      <c r="J69" s="14"/>
      <c r="K69" s="7">
        <v>16.165879574970486</v>
      </c>
      <c r="L69" s="17">
        <f>SUM(M69/N67*O67)</f>
        <v>16.165879574970486</v>
      </c>
      <c r="M69" s="14">
        <v>10</v>
      </c>
      <c r="N69" s="28"/>
      <c r="O69" s="28"/>
      <c r="P69" s="14" t="s">
        <v>45</v>
      </c>
      <c r="Q69" s="14">
        <v>13606936219</v>
      </c>
      <c r="R69" s="14" t="s">
        <v>23</v>
      </c>
      <c r="S69" s="14"/>
      <c r="T69" s="14" t="s">
        <v>24</v>
      </c>
      <c r="U69" s="14"/>
      <c r="V69" s="14"/>
      <c r="W69" s="14"/>
    </row>
    <row r="70" spans="1:23" s="2" customFormat="1" ht="30" customHeight="1">
      <c r="A70" s="14">
        <v>67</v>
      </c>
      <c r="B70" s="14" t="s">
        <v>285</v>
      </c>
      <c r="C70" s="14" t="s">
        <v>286</v>
      </c>
      <c r="D70" s="14" t="s">
        <v>287</v>
      </c>
      <c r="E70" s="14">
        <v>4400000</v>
      </c>
      <c r="F70" s="14">
        <v>2016.11</v>
      </c>
      <c r="G70" s="14">
        <v>803091</v>
      </c>
      <c r="H70" s="14" t="s">
        <v>288</v>
      </c>
      <c r="I70" s="14" t="s">
        <v>289</v>
      </c>
      <c r="J70" s="14"/>
      <c r="K70" s="7">
        <v>44.25</v>
      </c>
      <c r="L70" s="17">
        <v>44.25</v>
      </c>
      <c r="M70" s="17">
        <v>27.37</v>
      </c>
      <c r="N70" s="17">
        <v>27.37</v>
      </c>
      <c r="O70" s="17">
        <v>44.25</v>
      </c>
      <c r="P70" s="14" t="s">
        <v>183</v>
      </c>
      <c r="Q70" s="14">
        <v>15396238816</v>
      </c>
      <c r="R70" s="14" t="s">
        <v>23</v>
      </c>
      <c r="S70" s="14"/>
      <c r="T70" s="14" t="s">
        <v>24</v>
      </c>
      <c r="U70" s="14"/>
      <c r="V70" s="14"/>
      <c r="W70" s="14"/>
    </row>
    <row r="71" spans="1:23" ht="14.25">
      <c r="H71" s="19"/>
      <c r="K71" s="4">
        <f>SUM(K4:K70)</f>
        <v>2389.244168057874</v>
      </c>
      <c r="L71" s="5">
        <f>SUM(L4:L70)</f>
        <v>2405.41</v>
      </c>
    </row>
    <row r="72" spans="1:23" ht="14.25">
      <c r="H72" s="19"/>
    </row>
    <row r="73" spans="1:23" ht="14.25">
      <c r="H73" s="19"/>
    </row>
    <row r="74" spans="1:23" ht="14.25">
      <c r="H74" s="19"/>
    </row>
    <row r="75" spans="1:23" ht="14.25">
      <c r="H75" s="19"/>
    </row>
    <row r="76" spans="1:23" ht="14.25">
      <c r="H76" s="19"/>
    </row>
    <row r="77" spans="1:23" ht="14.25">
      <c r="H77" s="19"/>
    </row>
    <row r="78" spans="1:23" ht="14.25">
      <c r="H78" s="19"/>
    </row>
    <row r="79" spans="1:23" ht="14.25">
      <c r="H79" s="19"/>
    </row>
    <row r="80" spans="1:23" ht="14.25">
      <c r="H80" s="19"/>
    </row>
    <row r="81" spans="8:8" ht="14.25">
      <c r="H81" s="19"/>
    </row>
    <row r="82" spans="8:8" ht="14.25">
      <c r="H82" s="19"/>
    </row>
    <row r="83" spans="8:8" ht="14.25">
      <c r="H83" s="19"/>
    </row>
    <row r="84" spans="8:8" ht="14.25">
      <c r="H84" s="19"/>
    </row>
    <row r="85" spans="8:8" ht="14.25">
      <c r="H85" s="19"/>
    </row>
    <row r="86" spans="8:8" ht="14.25">
      <c r="H86" s="19"/>
    </row>
    <row r="87" spans="8:8" ht="14.25">
      <c r="H87" s="19"/>
    </row>
    <row r="88" spans="8:8" ht="14.25">
      <c r="H88" s="19"/>
    </row>
    <row r="89" spans="8:8" ht="14.25">
      <c r="H89" s="19"/>
    </row>
    <row r="90" spans="8:8" ht="14.25">
      <c r="H90" s="19"/>
    </row>
    <row r="91" spans="8:8" ht="14.25">
      <c r="H91" s="19"/>
    </row>
    <row r="92" spans="8:8" ht="14.25">
      <c r="H92" s="19"/>
    </row>
    <row r="93" spans="8:8" ht="14.25">
      <c r="H93" s="19"/>
    </row>
    <row r="94" spans="8:8" ht="14.25">
      <c r="H94" s="19"/>
    </row>
    <row r="95" spans="8:8" ht="14.25">
      <c r="H95" s="19"/>
    </row>
    <row r="96" spans="8:8" ht="14.25">
      <c r="H96" s="19"/>
    </row>
    <row r="97" spans="8:8" ht="14.25">
      <c r="H97" s="19"/>
    </row>
    <row r="98" spans="8:8" ht="14.25">
      <c r="H98" s="19"/>
    </row>
    <row r="99" spans="8:8" ht="14.25">
      <c r="H99" s="19"/>
    </row>
    <row r="100" spans="8:8" ht="14.25">
      <c r="H100" s="19"/>
    </row>
    <row r="101" spans="8:8" ht="14.25">
      <c r="H101" s="19"/>
    </row>
    <row r="102" spans="8:8" ht="14.25">
      <c r="H102" s="19"/>
    </row>
    <row r="103" spans="8:8" ht="14.25">
      <c r="H103" s="19"/>
    </row>
    <row r="104" spans="8:8" ht="14.25">
      <c r="H104" s="19"/>
    </row>
    <row r="105" spans="8:8" ht="14.25">
      <c r="H105" s="19"/>
    </row>
    <row r="106" spans="8:8" ht="14.25">
      <c r="H106" s="19"/>
    </row>
    <row r="107" spans="8:8" ht="14.25">
      <c r="H107" s="19"/>
    </row>
    <row r="108" spans="8:8" ht="14.25">
      <c r="H108" s="19"/>
    </row>
    <row r="109" spans="8:8" ht="14.25">
      <c r="H109" s="19"/>
    </row>
    <row r="110" spans="8:8" ht="14.25">
      <c r="H110" s="19"/>
    </row>
    <row r="111" spans="8:8" ht="14.25">
      <c r="H111" s="19"/>
    </row>
    <row r="112" spans="8:8" ht="14.25">
      <c r="H112" s="19"/>
    </row>
    <row r="113" spans="8:8" ht="14.25">
      <c r="H113" s="19"/>
    </row>
    <row r="114" spans="8:8" ht="14.25">
      <c r="H114" s="19"/>
    </row>
    <row r="115" spans="8:8" ht="14.25">
      <c r="H115" s="19"/>
    </row>
    <row r="116" spans="8:8" ht="14.25">
      <c r="H116" s="19"/>
    </row>
    <row r="117" spans="8:8" ht="14.25">
      <c r="H117" s="19"/>
    </row>
    <row r="118" spans="8:8" ht="14.25">
      <c r="H118" s="19"/>
    </row>
    <row r="119" spans="8:8" ht="14.25">
      <c r="H119" s="19"/>
    </row>
    <row r="120" spans="8:8" ht="14.25">
      <c r="H120" s="19"/>
    </row>
    <row r="121" spans="8:8" ht="14.25">
      <c r="H121" s="19"/>
    </row>
    <row r="122" spans="8:8" ht="14.25">
      <c r="H122" s="19"/>
    </row>
    <row r="123" spans="8:8" ht="14.25">
      <c r="H123" s="19"/>
    </row>
    <row r="124" spans="8:8" ht="14.25">
      <c r="H124" s="19"/>
    </row>
    <row r="125" spans="8:8" ht="14.25">
      <c r="H125" s="19"/>
    </row>
    <row r="126" spans="8:8" ht="14.25">
      <c r="H126" s="19"/>
    </row>
    <row r="127" spans="8:8" ht="14.25">
      <c r="H127" s="19"/>
    </row>
    <row r="128" spans="8:8" ht="14.25">
      <c r="H128" s="19"/>
    </row>
    <row r="129" spans="8:8" ht="14.25">
      <c r="H129" s="19"/>
    </row>
    <row r="130" spans="8:8" ht="14.25">
      <c r="H130" s="19"/>
    </row>
    <row r="131" spans="8:8" ht="14.25">
      <c r="H131" s="19"/>
    </row>
    <row r="132" spans="8:8" ht="14.25">
      <c r="H132" s="19"/>
    </row>
    <row r="133" spans="8:8" ht="14.25">
      <c r="H133" s="19"/>
    </row>
    <row r="134" spans="8:8" ht="14.25">
      <c r="H134" s="19"/>
    </row>
    <row r="135" spans="8:8" ht="14.25">
      <c r="H135" s="19"/>
    </row>
    <row r="136" spans="8:8" ht="14.25">
      <c r="H136" s="19"/>
    </row>
    <row r="137" spans="8:8" ht="14.25">
      <c r="H137" s="19"/>
    </row>
    <row r="138" spans="8:8" ht="14.25">
      <c r="H138" s="19"/>
    </row>
    <row r="139" spans="8:8" ht="14.25">
      <c r="H139" s="19"/>
    </row>
    <row r="140" spans="8:8" ht="14.25">
      <c r="H140" s="19"/>
    </row>
    <row r="141" spans="8:8" ht="14.25">
      <c r="H141" s="19"/>
    </row>
    <row r="142" spans="8:8" ht="14.25">
      <c r="H142" s="19"/>
    </row>
    <row r="143" spans="8:8" ht="14.25">
      <c r="H143" s="19"/>
    </row>
    <row r="144" spans="8:8" ht="14.25">
      <c r="H144" s="19"/>
    </row>
    <row r="145" spans="8:8" ht="14.25">
      <c r="H145" s="19"/>
    </row>
    <row r="146" spans="8:8" ht="14.25">
      <c r="H146" s="19"/>
    </row>
    <row r="147" spans="8:8" ht="14.25">
      <c r="H147" s="19"/>
    </row>
    <row r="148" spans="8:8" ht="14.25">
      <c r="H148" s="19"/>
    </row>
    <row r="149" spans="8:8" ht="14.25">
      <c r="H149" s="19"/>
    </row>
    <row r="150" spans="8:8" ht="14.25">
      <c r="H150" s="19"/>
    </row>
    <row r="151" spans="8:8" ht="14.25">
      <c r="H151" s="19"/>
    </row>
    <row r="152" spans="8:8" ht="14.25">
      <c r="H152" s="19"/>
    </row>
    <row r="153" spans="8:8" ht="14.25">
      <c r="H153" s="19"/>
    </row>
    <row r="154" spans="8:8" ht="14.25">
      <c r="H154" s="19"/>
    </row>
    <row r="155" spans="8:8" ht="14.25">
      <c r="H155" s="19"/>
    </row>
    <row r="156" spans="8:8" ht="14.25">
      <c r="H156" s="19"/>
    </row>
    <row r="157" spans="8:8" ht="14.25">
      <c r="H157" s="19"/>
    </row>
    <row r="158" spans="8:8" ht="14.25">
      <c r="H158" s="19"/>
    </row>
    <row r="159" spans="8:8" ht="14.25">
      <c r="H159" s="19"/>
    </row>
    <row r="160" spans="8:8" ht="14.25">
      <c r="H160" s="19"/>
    </row>
    <row r="161" spans="8:8" ht="14.25">
      <c r="H161" s="19"/>
    </row>
    <row r="162" spans="8:8" ht="14.25">
      <c r="H162" s="19"/>
    </row>
    <row r="163" spans="8:8" ht="14.25">
      <c r="H163" s="19"/>
    </row>
    <row r="164" spans="8:8" ht="14.25">
      <c r="H164" s="19"/>
    </row>
    <row r="165" spans="8:8" ht="14.25">
      <c r="H165" s="19"/>
    </row>
    <row r="166" spans="8:8" ht="14.25">
      <c r="H166" s="19"/>
    </row>
    <row r="167" spans="8:8" ht="14.25">
      <c r="H167" s="19"/>
    </row>
    <row r="168" spans="8:8" ht="14.25">
      <c r="H168" s="19"/>
    </row>
    <row r="169" spans="8:8" ht="14.25">
      <c r="H169" s="19"/>
    </row>
    <row r="170" spans="8:8" ht="14.25">
      <c r="H170" s="19"/>
    </row>
    <row r="171" spans="8:8" ht="14.25">
      <c r="H171" s="19"/>
    </row>
    <row r="172" spans="8:8" ht="14.25">
      <c r="H172" s="19"/>
    </row>
    <row r="173" spans="8:8" ht="14.25">
      <c r="H173" s="19"/>
    </row>
    <row r="174" spans="8:8" ht="14.25">
      <c r="H174" s="19"/>
    </row>
    <row r="175" spans="8:8" ht="14.25">
      <c r="H175" s="19"/>
    </row>
    <row r="176" spans="8:8" ht="14.25">
      <c r="H176" s="19"/>
    </row>
    <row r="177" spans="8:8" ht="14.25">
      <c r="H177" s="19"/>
    </row>
    <row r="178" spans="8:8" ht="14.25">
      <c r="H178" s="19"/>
    </row>
    <row r="179" spans="8:8" ht="14.25">
      <c r="H179" s="19"/>
    </row>
    <row r="180" spans="8:8" ht="14.25">
      <c r="H180" s="19"/>
    </row>
    <row r="181" spans="8:8" ht="14.25">
      <c r="H181" s="19"/>
    </row>
    <row r="182" spans="8:8" ht="14.25">
      <c r="H182" s="19"/>
    </row>
    <row r="183" spans="8:8" ht="14.25">
      <c r="H183" s="19"/>
    </row>
    <row r="184" spans="8:8" ht="14.25">
      <c r="H184" s="19"/>
    </row>
    <row r="185" spans="8:8" ht="14.25">
      <c r="H185" s="19"/>
    </row>
    <row r="186" spans="8:8" ht="14.25">
      <c r="H186" s="19"/>
    </row>
    <row r="187" spans="8:8" ht="14.25">
      <c r="H187" s="19"/>
    </row>
    <row r="188" spans="8:8" ht="14.25">
      <c r="H188" s="19"/>
    </row>
    <row r="189" spans="8:8" ht="14.25">
      <c r="H189" s="19"/>
    </row>
    <row r="190" spans="8:8" ht="14.25">
      <c r="H190" s="19"/>
    </row>
    <row r="191" spans="8:8" ht="14.25">
      <c r="H191" s="19"/>
    </row>
    <row r="192" spans="8:8" ht="14.25">
      <c r="H192" s="19"/>
    </row>
    <row r="193" spans="8:8" ht="14.25">
      <c r="H193" s="19"/>
    </row>
    <row r="194" spans="8:8" ht="14.25">
      <c r="H194" s="19"/>
    </row>
    <row r="195" spans="8:8" ht="14.25">
      <c r="H195" s="19"/>
    </row>
    <row r="196" spans="8:8" ht="14.25">
      <c r="H196" s="19"/>
    </row>
    <row r="197" spans="8:8" ht="14.25">
      <c r="H197" s="19"/>
    </row>
    <row r="198" spans="8:8" ht="14.25">
      <c r="H198" s="19"/>
    </row>
    <row r="199" spans="8:8" ht="14.25">
      <c r="H199" s="19"/>
    </row>
    <row r="200" spans="8:8" ht="14.25">
      <c r="H200" s="19"/>
    </row>
    <row r="201" spans="8:8" ht="14.25">
      <c r="H201" s="19"/>
    </row>
    <row r="202" spans="8:8" ht="14.25">
      <c r="H202" s="19"/>
    </row>
    <row r="203" spans="8:8" ht="14.25">
      <c r="H203" s="19"/>
    </row>
    <row r="204" spans="8:8" ht="14.25">
      <c r="H204" s="19"/>
    </row>
    <row r="205" spans="8:8" ht="14.25">
      <c r="H205" s="19"/>
    </row>
    <row r="206" spans="8:8" ht="14.25">
      <c r="H206" s="19"/>
    </row>
    <row r="207" spans="8:8" ht="14.25">
      <c r="H207" s="19"/>
    </row>
    <row r="208" spans="8:8" ht="14.25">
      <c r="H208" s="19"/>
    </row>
    <row r="209" spans="8:8" ht="14.25">
      <c r="H209" s="19"/>
    </row>
    <row r="210" spans="8:8" ht="14.25">
      <c r="H210" s="19"/>
    </row>
    <row r="211" spans="8:8" ht="14.25">
      <c r="H211" s="19"/>
    </row>
    <row r="212" spans="8:8" ht="14.25">
      <c r="H212" s="19"/>
    </row>
    <row r="213" spans="8:8" ht="14.25">
      <c r="H213" s="19"/>
    </row>
    <row r="214" spans="8:8" ht="14.25">
      <c r="H214" s="19"/>
    </row>
    <row r="215" spans="8:8" ht="14.25">
      <c r="H215" s="19"/>
    </row>
    <row r="216" spans="8:8" ht="14.25">
      <c r="H216" s="19"/>
    </row>
    <row r="217" spans="8:8" ht="14.25">
      <c r="H217" s="19"/>
    </row>
    <row r="218" spans="8:8" ht="14.25">
      <c r="H218" s="19"/>
    </row>
    <row r="219" spans="8:8" ht="14.25">
      <c r="H219" s="19"/>
    </row>
    <row r="220" spans="8:8" ht="14.25">
      <c r="H220" s="19"/>
    </row>
    <row r="221" spans="8:8" ht="14.25">
      <c r="H221" s="19"/>
    </row>
    <row r="222" spans="8:8" ht="14.25">
      <c r="H222" s="19"/>
    </row>
    <row r="223" spans="8:8" ht="14.25">
      <c r="H223" s="19"/>
    </row>
    <row r="224" spans="8:8" ht="14.25">
      <c r="H224" s="19"/>
    </row>
    <row r="225" spans="8:8" ht="14.25">
      <c r="H225" s="19"/>
    </row>
    <row r="226" spans="8:8" ht="14.25">
      <c r="H226" s="19"/>
    </row>
    <row r="227" spans="8:8" ht="14.25">
      <c r="H227" s="19"/>
    </row>
    <row r="228" spans="8:8" ht="14.25">
      <c r="H228" s="19"/>
    </row>
    <row r="229" spans="8:8" ht="14.25">
      <c r="H229" s="19"/>
    </row>
    <row r="230" spans="8:8" ht="14.25">
      <c r="H230" s="19"/>
    </row>
    <row r="231" spans="8:8" ht="14.25">
      <c r="H231" s="19"/>
    </row>
    <row r="232" spans="8:8" ht="14.25">
      <c r="H232" s="19"/>
    </row>
    <row r="233" spans="8:8" ht="14.25">
      <c r="H233" s="19"/>
    </row>
    <row r="234" spans="8:8" ht="14.25">
      <c r="H234" s="19"/>
    </row>
    <row r="235" spans="8:8" ht="14.25">
      <c r="H235" s="19"/>
    </row>
    <row r="236" spans="8:8" ht="14.25">
      <c r="H236" s="19"/>
    </row>
    <row r="237" spans="8:8" ht="14.25">
      <c r="H237" s="19"/>
    </row>
    <row r="238" spans="8:8" ht="14.25">
      <c r="H238" s="19"/>
    </row>
    <row r="239" spans="8:8" ht="14.25">
      <c r="H239" s="19"/>
    </row>
    <row r="240" spans="8:8" ht="14.25">
      <c r="H240" s="19"/>
    </row>
    <row r="241" spans="8:8" ht="14.25">
      <c r="H241" s="19"/>
    </row>
    <row r="242" spans="8:8" ht="14.25">
      <c r="H242" s="19"/>
    </row>
    <row r="243" spans="8:8" ht="14.25">
      <c r="H243" s="19"/>
    </row>
    <row r="244" spans="8:8" ht="14.25">
      <c r="H244" s="19"/>
    </row>
    <row r="245" spans="8:8" ht="14.25">
      <c r="H245" s="19"/>
    </row>
    <row r="246" spans="8:8" ht="14.25">
      <c r="H246" s="19"/>
    </row>
    <row r="247" spans="8:8" ht="14.25">
      <c r="H247" s="19"/>
    </row>
    <row r="248" spans="8:8" ht="14.25">
      <c r="H248" s="19"/>
    </row>
    <row r="249" spans="8:8" ht="14.25">
      <c r="H249" s="19"/>
    </row>
    <row r="250" spans="8:8" ht="14.25">
      <c r="H250" s="19"/>
    </row>
    <row r="251" spans="8:8" ht="14.25">
      <c r="H251" s="19"/>
    </row>
    <row r="252" spans="8:8" ht="14.25">
      <c r="H252" s="19"/>
    </row>
    <row r="253" spans="8:8" ht="14.25">
      <c r="H253" s="19"/>
    </row>
    <row r="254" spans="8:8" ht="14.25">
      <c r="H254" s="19"/>
    </row>
    <row r="255" spans="8:8" ht="14.25">
      <c r="H255" s="19"/>
    </row>
    <row r="256" spans="8:8" ht="14.25">
      <c r="H256" s="19"/>
    </row>
    <row r="257" spans="8:8" ht="14.25">
      <c r="H257" s="19"/>
    </row>
    <row r="258" spans="8:8" ht="14.25">
      <c r="H258" s="19"/>
    </row>
    <row r="259" spans="8:8" ht="14.25">
      <c r="H259" s="19"/>
    </row>
    <row r="260" spans="8:8" ht="14.25">
      <c r="H260" s="19"/>
    </row>
    <row r="261" spans="8:8" ht="14.25">
      <c r="H261" s="19"/>
    </row>
    <row r="262" spans="8:8" ht="14.25">
      <c r="H262" s="19"/>
    </row>
    <row r="263" spans="8:8" ht="14.25">
      <c r="H263" s="19"/>
    </row>
    <row r="264" spans="8:8" ht="14.25">
      <c r="H264" s="19"/>
    </row>
    <row r="265" spans="8:8" ht="14.25">
      <c r="H265" s="19"/>
    </row>
    <row r="266" spans="8:8" ht="14.25">
      <c r="H266" s="19"/>
    </row>
    <row r="267" spans="8:8" ht="14.25">
      <c r="H267" s="19"/>
    </row>
    <row r="268" spans="8:8" ht="14.25">
      <c r="H268" s="19"/>
    </row>
    <row r="269" spans="8:8" ht="14.25">
      <c r="H269" s="19"/>
    </row>
    <row r="270" spans="8:8" ht="14.25">
      <c r="H270" s="19"/>
    </row>
    <row r="271" spans="8:8" ht="14.25">
      <c r="H271" s="19"/>
    </row>
    <row r="272" spans="8:8" ht="14.25">
      <c r="H272" s="19"/>
    </row>
    <row r="273" spans="8:8" ht="14.25">
      <c r="H273" s="19"/>
    </row>
    <row r="274" spans="8:8" ht="14.25">
      <c r="H274" s="19"/>
    </row>
    <row r="275" spans="8:8" ht="14.25">
      <c r="H275" s="19"/>
    </row>
    <row r="276" spans="8:8" ht="14.25">
      <c r="H276" s="19"/>
    </row>
    <row r="277" spans="8:8" ht="14.25">
      <c r="H277" s="19"/>
    </row>
    <row r="278" spans="8:8" ht="14.25">
      <c r="H278" s="19"/>
    </row>
    <row r="279" spans="8:8" ht="14.25">
      <c r="H279" s="19"/>
    </row>
    <row r="280" spans="8:8" ht="14.25">
      <c r="H280" s="19"/>
    </row>
    <row r="281" spans="8:8" ht="14.25">
      <c r="H281" s="19"/>
    </row>
    <row r="282" spans="8:8" ht="14.25">
      <c r="H282" s="19"/>
    </row>
    <row r="283" spans="8:8" ht="14.25">
      <c r="H283" s="19"/>
    </row>
    <row r="284" spans="8:8" ht="14.25">
      <c r="H284" s="19"/>
    </row>
    <row r="285" spans="8:8" ht="14.25">
      <c r="H285" s="19"/>
    </row>
    <row r="286" spans="8:8" ht="14.25">
      <c r="H286" s="19"/>
    </row>
    <row r="287" spans="8:8" ht="14.25">
      <c r="H287" s="19"/>
    </row>
    <row r="288" spans="8:8" ht="14.25">
      <c r="H288" s="19"/>
    </row>
    <row r="289" spans="8:8" ht="14.25">
      <c r="H289" s="19"/>
    </row>
    <row r="290" spans="8:8" ht="14.25">
      <c r="H290" s="19"/>
    </row>
    <row r="291" spans="8:8" ht="14.25">
      <c r="H291" s="19"/>
    </row>
    <row r="292" spans="8:8" ht="14.25">
      <c r="H292" s="19"/>
    </row>
    <row r="293" spans="8:8" ht="14.25">
      <c r="H293" s="19"/>
    </row>
    <row r="294" spans="8:8" ht="14.25">
      <c r="H294" s="19"/>
    </row>
    <row r="295" spans="8:8" ht="14.25">
      <c r="H295" s="19"/>
    </row>
    <row r="296" spans="8:8" ht="14.25">
      <c r="H296" s="19"/>
    </row>
    <row r="297" spans="8:8" ht="14.25">
      <c r="H297" s="19"/>
    </row>
    <row r="298" spans="8:8" ht="14.25">
      <c r="H298" s="19"/>
    </row>
    <row r="299" spans="8:8" ht="14.25">
      <c r="H299" s="19"/>
    </row>
    <row r="300" spans="8:8" ht="14.25">
      <c r="H300" s="19"/>
    </row>
    <row r="301" spans="8:8" ht="14.25">
      <c r="H301" s="19"/>
    </row>
    <row r="302" spans="8:8" ht="14.25">
      <c r="H302" s="19"/>
    </row>
    <row r="303" spans="8:8" ht="14.25">
      <c r="H303" s="19"/>
    </row>
    <row r="304" spans="8:8" ht="14.25">
      <c r="H304" s="19"/>
    </row>
    <row r="305" spans="8:8" ht="14.25">
      <c r="H305" s="19"/>
    </row>
    <row r="306" spans="8:8" ht="14.25">
      <c r="H306" s="19"/>
    </row>
    <row r="307" spans="8:8" ht="14.25">
      <c r="H307" s="19"/>
    </row>
    <row r="308" spans="8:8" ht="14.25">
      <c r="H308" s="19"/>
    </row>
    <row r="309" spans="8:8" ht="14.25">
      <c r="H309" s="19"/>
    </row>
    <row r="310" spans="8:8" ht="14.25">
      <c r="H310" s="19"/>
    </row>
    <row r="311" spans="8:8" ht="14.25">
      <c r="H311" s="19"/>
    </row>
    <row r="312" spans="8:8" ht="14.25">
      <c r="H312" s="19"/>
    </row>
    <row r="313" spans="8:8" ht="14.25">
      <c r="H313" s="19"/>
    </row>
    <row r="314" spans="8:8" ht="14.25">
      <c r="H314" s="19"/>
    </row>
    <row r="315" spans="8:8" ht="14.25">
      <c r="H315" s="19"/>
    </row>
    <row r="316" spans="8:8" ht="14.25">
      <c r="H316" s="19"/>
    </row>
    <row r="317" spans="8:8" ht="14.25">
      <c r="H317" s="19"/>
    </row>
    <row r="318" spans="8:8" ht="14.25">
      <c r="H318" s="19"/>
    </row>
    <row r="319" spans="8:8" ht="14.25">
      <c r="H319" s="19"/>
    </row>
    <row r="320" spans="8:8" ht="14.25">
      <c r="H320" s="19"/>
    </row>
    <row r="321" spans="8:8" ht="14.25">
      <c r="H321" s="19"/>
    </row>
    <row r="322" spans="8:8" ht="14.25">
      <c r="H322" s="19"/>
    </row>
    <row r="323" spans="8:8" ht="14.25">
      <c r="H323" s="19"/>
    </row>
    <row r="324" spans="8:8" ht="14.25">
      <c r="H324" s="19"/>
    </row>
    <row r="325" spans="8:8" ht="14.25">
      <c r="H325" s="19"/>
    </row>
    <row r="326" spans="8:8" ht="14.25">
      <c r="H326" s="19"/>
    </row>
    <row r="327" spans="8:8" ht="14.25">
      <c r="H327" s="19"/>
    </row>
    <row r="328" spans="8:8" ht="14.25">
      <c r="H328" s="19"/>
    </row>
    <row r="329" spans="8:8" ht="14.25">
      <c r="H329" s="19"/>
    </row>
    <row r="330" spans="8:8" ht="14.25">
      <c r="H330" s="19"/>
    </row>
    <row r="331" spans="8:8" ht="14.25">
      <c r="H331" s="19"/>
    </row>
    <row r="332" spans="8:8" ht="14.25">
      <c r="H332" s="19"/>
    </row>
    <row r="333" spans="8:8" ht="14.25">
      <c r="H333" s="19"/>
    </row>
    <row r="334" spans="8:8" ht="14.25">
      <c r="H334" s="19"/>
    </row>
    <row r="335" spans="8:8" ht="14.25">
      <c r="H335" s="19"/>
    </row>
    <row r="336" spans="8:8" ht="14.25">
      <c r="H336" s="19"/>
    </row>
    <row r="337" spans="8:8" ht="14.25">
      <c r="H337" s="19"/>
    </row>
    <row r="338" spans="8:8" ht="14.25">
      <c r="H338" s="19"/>
    </row>
    <row r="339" spans="8:8" ht="14.25">
      <c r="H339" s="19"/>
    </row>
    <row r="340" spans="8:8" ht="14.25">
      <c r="H340" s="19"/>
    </row>
    <row r="341" spans="8:8" ht="14.25">
      <c r="H341" s="19"/>
    </row>
    <row r="342" spans="8:8" ht="14.25">
      <c r="H342" s="19"/>
    </row>
    <row r="343" spans="8:8" ht="14.25">
      <c r="H343" s="19"/>
    </row>
    <row r="344" spans="8:8" ht="14.25">
      <c r="H344" s="19"/>
    </row>
    <row r="345" spans="8:8" ht="14.25">
      <c r="H345" s="19"/>
    </row>
    <row r="346" spans="8:8" ht="14.25">
      <c r="H346" s="19"/>
    </row>
    <row r="347" spans="8:8" ht="14.25">
      <c r="H347" s="19"/>
    </row>
    <row r="348" spans="8:8" ht="14.25">
      <c r="H348" s="19"/>
    </row>
    <row r="349" spans="8:8" ht="14.25">
      <c r="H349" s="19"/>
    </row>
    <row r="350" spans="8:8" ht="14.25">
      <c r="H350" s="19"/>
    </row>
    <row r="351" spans="8:8" ht="14.25">
      <c r="H351" s="19"/>
    </row>
    <row r="352" spans="8:8" ht="14.25">
      <c r="H352" s="19"/>
    </row>
    <row r="353" spans="8:8" ht="14.25">
      <c r="H353" s="19"/>
    </row>
    <row r="354" spans="8:8" ht="14.25">
      <c r="H354" s="19"/>
    </row>
    <row r="355" spans="8:8" ht="14.25">
      <c r="H355" s="19"/>
    </row>
    <row r="356" spans="8:8" ht="14.25">
      <c r="H356" s="19"/>
    </row>
    <row r="357" spans="8:8" ht="14.25">
      <c r="H357" s="19"/>
    </row>
    <row r="358" spans="8:8" ht="14.25">
      <c r="H358" s="19"/>
    </row>
    <row r="359" spans="8:8" ht="14.25">
      <c r="H359" s="19"/>
    </row>
    <row r="360" spans="8:8" ht="14.25">
      <c r="H360" s="19"/>
    </row>
    <row r="361" spans="8:8" ht="14.25">
      <c r="H361" s="19"/>
    </row>
    <row r="362" spans="8:8" ht="14.25">
      <c r="H362" s="19"/>
    </row>
    <row r="363" spans="8:8" ht="14.25">
      <c r="H363" s="19"/>
    </row>
    <row r="364" spans="8:8" ht="14.25">
      <c r="H364" s="19"/>
    </row>
    <row r="365" spans="8:8" ht="14.25">
      <c r="H365" s="19"/>
    </row>
    <row r="366" spans="8:8" ht="14.25">
      <c r="H366" s="19"/>
    </row>
    <row r="367" spans="8:8" ht="14.25">
      <c r="H367" s="19"/>
    </row>
    <row r="368" spans="8:8" ht="14.25">
      <c r="H368" s="19"/>
    </row>
    <row r="369" spans="8:8" ht="14.25">
      <c r="H369" s="19"/>
    </row>
    <row r="370" spans="8:8" ht="14.25">
      <c r="H370" s="19"/>
    </row>
    <row r="371" spans="8:8" ht="14.25">
      <c r="H371" s="19"/>
    </row>
    <row r="372" spans="8:8" ht="14.25">
      <c r="H372" s="19"/>
    </row>
    <row r="373" spans="8:8" ht="14.25">
      <c r="H373" s="19"/>
    </row>
    <row r="374" spans="8:8" ht="14.25">
      <c r="H374" s="19"/>
    </row>
    <row r="375" spans="8:8" ht="14.25">
      <c r="H375" s="19"/>
    </row>
    <row r="376" spans="8:8" ht="14.25">
      <c r="H376" s="19"/>
    </row>
    <row r="377" spans="8:8" ht="14.25">
      <c r="H377" s="19"/>
    </row>
    <row r="378" spans="8:8" ht="14.25">
      <c r="H378" s="19"/>
    </row>
    <row r="379" spans="8:8" ht="14.25">
      <c r="H379" s="19"/>
    </row>
    <row r="380" spans="8:8" ht="14.25">
      <c r="H380" s="19"/>
    </row>
    <row r="381" spans="8:8" ht="14.25">
      <c r="H381" s="19"/>
    </row>
    <row r="382" spans="8:8" ht="14.25">
      <c r="H382" s="19"/>
    </row>
    <row r="383" spans="8:8" ht="14.25">
      <c r="H383" s="19"/>
    </row>
    <row r="384" spans="8:8" ht="14.25">
      <c r="H384" s="19"/>
    </row>
    <row r="385" spans="8:8" ht="14.25">
      <c r="H385" s="19"/>
    </row>
    <row r="386" spans="8:8" ht="14.25">
      <c r="H386" s="19"/>
    </row>
    <row r="387" spans="8:8" ht="14.25">
      <c r="H387" s="19"/>
    </row>
    <row r="388" spans="8:8" ht="14.25">
      <c r="H388" s="19"/>
    </row>
    <row r="389" spans="8:8" ht="14.25">
      <c r="H389" s="19"/>
    </row>
    <row r="390" spans="8:8" ht="14.25">
      <c r="H390" s="19"/>
    </row>
    <row r="391" spans="8:8" ht="14.25">
      <c r="H391" s="19"/>
    </row>
    <row r="392" spans="8:8" ht="14.25">
      <c r="H392" s="19"/>
    </row>
    <row r="393" spans="8:8" ht="14.25">
      <c r="H393" s="19"/>
    </row>
    <row r="394" spans="8:8" ht="14.25">
      <c r="H394" s="19"/>
    </row>
    <row r="395" spans="8:8" ht="14.25">
      <c r="H395" s="19"/>
    </row>
    <row r="396" spans="8:8" ht="14.25">
      <c r="H396" s="19"/>
    </row>
    <row r="397" spans="8:8" ht="14.25">
      <c r="H397" s="19"/>
    </row>
    <row r="398" spans="8:8" ht="14.25">
      <c r="H398" s="19"/>
    </row>
    <row r="399" spans="8:8" ht="14.25">
      <c r="H399" s="19"/>
    </row>
    <row r="400" spans="8:8" ht="14.25">
      <c r="H400" s="19"/>
    </row>
    <row r="401" spans="8:8" ht="14.25">
      <c r="H401" s="19"/>
    </row>
    <row r="402" spans="8:8" ht="14.25">
      <c r="H402" s="19"/>
    </row>
    <row r="403" spans="8:8" ht="14.25">
      <c r="H403" s="19"/>
    </row>
    <row r="404" spans="8:8" ht="14.25">
      <c r="H404" s="19"/>
    </row>
    <row r="405" spans="8:8" ht="14.25">
      <c r="H405" s="19"/>
    </row>
    <row r="406" spans="8:8" ht="14.25">
      <c r="H406" s="19"/>
    </row>
    <row r="407" spans="8:8" ht="14.25">
      <c r="H407" s="19"/>
    </row>
    <row r="408" spans="8:8" ht="14.25">
      <c r="H408" s="19"/>
    </row>
    <row r="409" spans="8:8" ht="14.25">
      <c r="H409" s="19"/>
    </row>
    <row r="410" spans="8:8" ht="14.25">
      <c r="H410" s="19"/>
    </row>
    <row r="411" spans="8:8" ht="14.25">
      <c r="H411" s="19"/>
    </row>
    <row r="412" spans="8:8" ht="14.25">
      <c r="H412" s="19"/>
    </row>
    <row r="413" spans="8:8" ht="14.25">
      <c r="H413" s="19"/>
    </row>
    <row r="414" spans="8:8" ht="14.25">
      <c r="H414" s="19"/>
    </row>
    <row r="415" spans="8:8" ht="14.25">
      <c r="H415" s="19"/>
    </row>
    <row r="416" spans="8:8" ht="14.25">
      <c r="H416" s="19"/>
    </row>
    <row r="417" spans="8:8" ht="14.25">
      <c r="H417" s="19"/>
    </row>
    <row r="418" spans="8:8" ht="14.25">
      <c r="H418" s="19"/>
    </row>
    <row r="419" spans="8:8" ht="14.25">
      <c r="H419" s="19"/>
    </row>
    <row r="420" spans="8:8" ht="14.25">
      <c r="H420" s="19"/>
    </row>
    <row r="421" spans="8:8" ht="14.25">
      <c r="H421" s="19"/>
    </row>
    <row r="422" spans="8:8" ht="14.25">
      <c r="H422" s="19"/>
    </row>
    <row r="423" spans="8:8" ht="14.25">
      <c r="H423" s="19"/>
    </row>
    <row r="424" spans="8:8" ht="14.25">
      <c r="H424" s="19"/>
    </row>
    <row r="425" spans="8:8" ht="14.25">
      <c r="H425" s="19"/>
    </row>
    <row r="426" spans="8:8" ht="14.25">
      <c r="H426" s="19"/>
    </row>
    <row r="427" spans="8:8" ht="14.25">
      <c r="H427" s="19"/>
    </row>
    <row r="428" spans="8:8" ht="14.25">
      <c r="H428" s="19"/>
    </row>
    <row r="429" spans="8:8" ht="14.25">
      <c r="H429" s="19"/>
    </row>
    <row r="430" spans="8:8" ht="14.25">
      <c r="H430" s="19"/>
    </row>
    <row r="431" spans="8:8" ht="14.25">
      <c r="H431" s="19"/>
    </row>
    <row r="432" spans="8:8" ht="14.25">
      <c r="H432" s="19"/>
    </row>
    <row r="433" spans="8:8" ht="14.25">
      <c r="H433" s="19"/>
    </row>
    <row r="434" spans="8:8" ht="14.25">
      <c r="H434" s="19"/>
    </row>
    <row r="435" spans="8:8" ht="14.25">
      <c r="H435" s="19"/>
    </row>
    <row r="436" spans="8:8" ht="14.25">
      <c r="H436" s="19"/>
    </row>
    <row r="437" spans="8:8" ht="14.25">
      <c r="H437" s="19"/>
    </row>
    <row r="438" spans="8:8" ht="14.25">
      <c r="H438" s="19"/>
    </row>
    <row r="439" spans="8:8" ht="14.25">
      <c r="H439" s="19"/>
    </row>
    <row r="440" spans="8:8" ht="14.25">
      <c r="H440" s="19"/>
    </row>
    <row r="441" spans="8:8" ht="14.25">
      <c r="H441" s="19"/>
    </row>
    <row r="442" spans="8:8" ht="14.25">
      <c r="H442" s="19"/>
    </row>
    <row r="443" spans="8:8" ht="14.25">
      <c r="H443" s="19"/>
    </row>
    <row r="444" spans="8:8" ht="14.25">
      <c r="H444" s="19"/>
    </row>
    <row r="445" spans="8:8" ht="14.25">
      <c r="H445" s="19"/>
    </row>
    <row r="446" spans="8:8" ht="14.25">
      <c r="H446" s="19"/>
    </row>
    <row r="447" spans="8:8" ht="14.25">
      <c r="H447" s="19"/>
    </row>
    <row r="448" spans="8:8" ht="14.25">
      <c r="H448" s="19"/>
    </row>
    <row r="449" spans="8:8" ht="14.25">
      <c r="H449" s="19"/>
    </row>
    <row r="450" spans="8:8" ht="14.25">
      <c r="H450" s="19"/>
    </row>
    <row r="451" spans="8:8" ht="14.25">
      <c r="H451" s="19"/>
    </row>
    <row r="452" spans="8:8" ht="14.25">
      <c r="H452" s="19"/>
    </row>
    <row r="453" spans="8:8" ht="14.25">
      <c r="H453" s="19"/>
    </row>
    <row r="454" spans="8:8" ht="14.25">
      <c r="H454" s="19"/>
    </row>
    <row r="455" spans="8:8" ht="14.25">
      <c r="H455" s="19"/>
    </row>
    <row r="456" spans="8:8" ht="14.25">
      <c r="H456" s="19"/>
    </row>
    <row r="457" spans="8:8" ht="14.25">
      <c r="H457" s="19"/>
    </row>
    <row r="458" spans="8:8" ht="14.25">
      <c r="H458" s="19"/>
    </row>
    <row r="459" spans="8:8" ht="14.25">
      <c r="H459" s="19"/>
    </row>
    <row r="460" spans="8:8" ht="14.25">
      <c r="H460" s="19"/>
    </row>
    <row r="461" spans="8:8" ht="14.25">
      <c r="H461" s="19"/>
    </row>
    <row r="462" spans="8:8" ht="14.25">
      <c r="H462" s="19"/>
    </row>
    <row r="463" spans="8:8" ht="14.25">
      <c r="H463" s="19"/>
    </row>
    <row r="464" spans="8:8" ht="14.25">
      <c r="H464" s="19"/>
    </row>
    <row r="465" spans="8:8" ht="14.25">
      <c r="H465" s="19"/>
    </row>
    <row r="466" spans="8:8" ht="14.25">
      <c r="H466" s="19"/>
    </row>
    <row r="467" spans="8:8" ht="14.25">
      <c r="H467" s="19"/>
    </row>
    <row r="468" spans="8:8" ht="14.25">
      <c r="H468" s="19"/>
    </row>
    <row r="469" spans="8:8" ht="14.25">
      <c r="H469" s="19"/>
    </row>
    <row r="470" spans="8:8" ht="14.25">
      <c r="H470" s="19"/>
    </row>
    <row r="471" spans="8:8" ht="14.25">
      <c r="H471" s="19"/>
    </row>
    <row r="472" spans="8:8" ht="14.25">
      <c r="H472" s="19"/>
    </row>
    <row r="473" spans="8:8" ht="14.25">
      <c r="H473" s="19"/>
    </row>
    <row r="474" spans="8:8" ht="14.25">
      <c r="H474" s="19"/>
    </row>
    <row r="475" spans="8:8" ht="14.25">
      <c r="H475" s="19"/>
    </row>
    <row r="476" spans="8:8" ht="14.25">
      <c r="H476" s="19"/>
    </row>
    <row r="477" spans="8:8" ht="14.25">
      <c r="H477" s="19"/>
    </row>
    <row r="478" spans="8:8" ht="14.25">
      <c r="H478" s="19"/>
    </row>
    <row r="479" spans="8:8" ht="14.25">
      <c r="H479" s="19"/>
    </row>
    <row r="480" spans="8:8" ht="14.25">
      <c r="H480" s="19"/>
    </row>
    <row r="481" spans="8:8" ht="14.25">
      <c r="H481" s="19"/>
    </row>
    <row r="482" spans="8:8" ht="14.25">
      <c r="H482" s="19"/>
    </row>
    <row r="483" spans="8:8" ht="14.25">
      <c r="H483" s="19"/>
    </row>
    <row r="484" spans="8:8" ht="14.25">
      <c r="H484" s="19"/>
    </row>
    <row r="485" spans="8:8" ht="14.25">
      <c r="H485" s="19"/>
    </row>
    <row r="486" spans="8:8" ht="14.25">
      <c r="H486" s="19"/>
    </row>
    <row r="487" spans="8:8" ht="14.25">
      <c r="H487" s="19"/>
    </row>
    <row r="488" spans="8:8" ht="14.25">
      <c r="H488" s="19"/>
    </row>
    <row r="489" spans="8:8" ht="14.25">
      <c r="H489" s="19"/>
    </row>
    <row r="490" spans="8:8" ht="14.25">
      <c r="H490" s="19"/>
    </row>
    <row r="491" spans="8:8" ht="14.25">
      <c r="H491" s="19"/>
    </row>
    <row r="492" spans="8:8" ht="14.25">
      <c r="H492" s="19"/>
    </row>
    <row r="493" spans="8:8" ht="14.25">
      <c r="H493" s="19"/>
    </row>
    <row r="494" spans="8:8" ht="14.25">
      <c r="H494" s="19"/>
    </row>
    <row r="495" spans="8:8" ht="14.25">
      <c r="H495" s="19"/>
    </row>
    <row r="496" spans="8:8" ht="14.25">
      <c r="H496" s="19"/>
    </row>
    <row r="497" spans="8:8" ht="14.25">
      <c r="H497" s="19"/>
    </row>
    <row r="498" spans="8:8" ht="14.25">
      <c r="H498" s="19"/>
    </row>
    <row r="499" spans="8:8" ht="14.25">
      <c r="H499" s="19"/>
    </row>
    <row r="500" spans="8:8" ht="14.25">
      <c r="H500" s="19"/>
    </row>
    <row r="501" spans="8:8" ht="14.25">
      <c r="H501" s="19"/>
    </row>
    <row r="502" spans="8:8" ht="14.25">
      <c r="H502" s="19"/>
    </row>
    <row r="503" spans="8:8" ht="14.25">
      <c r="H503" s="19"/>
    </row>
    <row r="504" spans="8:8" ht="14.25">
      <c r="H504" s="19"/>
    </row>
    <row r="505" spans="8:8" ht="14.25">
      <c r="H505" s="19"/>
    </row>
    <row r="506" spans="8:8" ht="14.25">
      <c r="H506" s="19"/>
    </row>
    <row r="507" spans="8:8" ht="14.25">
      <c r="H507" s="19"/>
    </row>
    <row r="508" spans="8:8" ht="14.25">
      <c r="H508" s="19"/>
    </row>
    <row r="509" spans="8:8" ht="14.25">
      <c r="H509" s="19"/>
    </row>
    <row r="510" spans="8:8" ht="14.25">
      <c r="H510" s="19"/>
    </row>
    <row r="511" spans="8:8" ht="14.25">
      <c r="H511" s="19"/>
    </row>
    <row r="512" spans="8:8" ht="14.25">
      <c r="H512" s="19"/>
    </row>
    <row r="513" spans="8:8" ht="14.25">
      <c r="H513" s="19"/>
    </row>
    <row r="514" spans="8:8" ht="14.25">
      <c r="H514" s="19"/>
    </row>
    <row r="515" spans="8:8" ht="14.25">
      <c r="H515" s="19"/>
    </row>
    <row r="516" spans="8:8" ht="14.25">
      <c r="H516" s="19"/>
    </row>
    <row r="517" spans="8:8" ht="14.25">
      <c r="H517" s="19"/>
    </row>
    <row r="518" spans="8:8" ht="14.25">
      <c r="H518" s="19"/>
    </row>
    <row r="519" spans="8:8" ht="14.25">
      <c r="H519" s="19"/>
    </row>
    <row r="520" spans="8:8" ht="14.25">
      <c r="H520" s="19"/>
    </row>
    <row r="521" spans="8:8" ht="14.25">
      <c r="H521" s="19"/>
    </row>
    <row r="522" spans="8:8" ht="14.25">
      <c r="H522" s="19"/>
    </row>
    <row r="523" spans="8:8" ht="14.25">
      <c r="H523" s="19"/>
    </row>
    <row r="524" spans="8:8" ht="14.25">
      <c r="H524" s="19"/>
    </row>
    <row r="525" spans="8:8" ht="14.25">
      <c r="H525" s="19"/>
    </row>
    <row r="526" spans="8:8" ht="14.25">
      <c r="H526" s="19"/>
    </row>
    <row r="527" spans="8:8" ht="14.25">
      <c r="H527" s="19"/>
    </row>
    <row r="528" spans="8:8" ht="14.25">
      <c r="H528" s="19"/>
    </row>
    <row r="529" spans="8:8" ht="14.25">
      <c r="H529" s="19"/>
    </row>
    <row r="530" spans="8:8" ht="14.25">
      <c r="H530" s="19"/>
    </row>
    <row r="531" spans="8:8" ht="14.25">
      <c r="H531" s="19"/>
    </row>
    <row r="532" spans="8:8" ht="14.25">
      <c r="H532" s="19"/>
    </row>
    <row r="533" spans="8:8" ht="14.25">
      <c r="H533" s="19"/>
    </row>
    <row r="534" spans="8:8" ht="14.25">
      <c r="H534" s="19"/>
    </row>
    <row r="535" spans="8:8" ht="14.25">
      <c r="H535" s="19"/>
    </row>
    <row r="536" spans="8:8" ht="14.25">
      <c r="H536" s="19"/>
    </row>
    <row r="537" spans="8:8" ht="14.25">
      <c r="H537" s="19"/>
    </row>
    <row r="538" spans="8:8" ht="14.25">
      <c r="H538" s="19"/>
    </row>
    <row r="539" spans="8:8" ht="14.25">
      <c r="H539" s="19"/>
    </row>
    <row r="540" spans="8:8" ht="14.25">
      <c r="H540" s="19"/>
    </row>
    <row r="541" spans="8:8" ht="14.25">
      <c r="H541" s="19"/>
    </row>
    <row r="542" spans="8:8" ht="14.25">
      <c r="H542" s="19"/>
    </row>
    <row r="543" spans="8:8" ht="14.25">
      <c r="H543" s="19"/>
    </row>
    <row r="544" spans="8:8" ht="14.25">
      <c r="H544" s="19"/>
    </row>
    <row r="545" spans="8:8" ht="14.25">
      <c r="H545" s="19"/>
    </row>
    <row r="546" spans="8:8" ht="14.25">
      <c r="H546" s="19"/>
    </row>
    <row r="547" spans="8:8" ht="14.25">
      <c r="H547" s="19"/>
    </row>
    <row r="548" spans="8:8" ht="14.25">
      <c r="H548" s="19"/>
    </row>
    <row r="549" spans="8:8" ht="14.25">
      <c r="H549" s="19"/>
    </row>
    <row r="550" spans="8:8" ht="14.25">
      <c r="H550" s="19"/>
    </row>
    <row r="551" spans="8:8" ht="14.25">
      <c r="H551" s="19"/>
    </row>
    <row r="552" spans="8:8" ht="14.25">
      <c r="H552" s="19"/>
    </row>
    <row r="553" spans="8:8" ht="14.25">
      <c r="H553" s="19"/>
    </row>
    <row r="554" spans="8:8" ht="14.25">
      <c r="H554" s="19"/>
    </row>
    <row r="555" spans="8:8" ht="14.25">
      <c r="H555" s="19"/>
    </row>
    <row r="556" spans="8:8" ht="14.25">
      <c r="H556" s="19"/>
    </row>
    <row r="557" spans="8:8" ht="14.25">
      <c r="H557" s="19"/>
    </row>
    <row r="558" spans="8:8" ht="14.25">
      <c r="H558" s="19"/>
    </row>
    <row r="559" spans="8:8" ht="14.25">
      <c r="H559" s="19"/>
    </row>
    <row r="560" spans="8:8" ht="14.25">
      <c r="H560" s="19"/>
    </row>
    <row r="561" spans="8:8" ht="14.25">
      <c r="H561" s="19"/>
    </row>
    <row r="562" spans="8:8" ht="14.25">
      <c r="H562" s="19"/>
    </row>
    <row r="563" spans="8:8" ht="14.25">
      <c r="H563" s="19"/>
    </row>
    <row r="564" spans="8:8" ht="14.25">
      <c r="H564" s="19"/>
    </row>
    <row r="565" spans="8:8" ht="14.25">
      <c r="H565" s="19"/>
    </row>
    <row r="566" spans="8:8" ht="14.25">
      <c r="H566" s="19"/>
    </row>
    <row r="567" spans="8:8" ht="14.25">
      <c r="H567" s="19"/>
    </row>
    <row r="568" spans="8:8" ht="14.25">
      <c r="H568" s="19"/>
    </row>
    <row r="569" spans="8:8" ht="14.25">
      <c r="H569" s="19"/>
    </row>
    <row r="570" spans="8:8" ht="14.25">
      <c r="H570" s="19"/>
    </row>
    <row r="571" spans="8:8" ht="14.25">
      <c r="H571" s="19"/>
    </row>
    <row r="572" spans="8:8" ht="14.25">
      <c r="H572" s="19"/>
    </row>
    <row r="573" spans="8:8" ht="14.25">
      <c r="H573" s="19"/>
    </row>
    <row r="574" spans="8:8" ht="14.25">
      <c r="H574" s="19"/>
    </row>
    <row r="575" spans="8:8" ht="14.25">
      <c r="H575" s="19"/>
    </row>
    <row r="576" spans="8:8" ht="14.25">
      <c r="H576" s="19"/>
    </row>
    <row r="577" spans="8:8" ht="14.25">
      <c r="H577" s="19"/>
    </row>
    <row r="578" spans="8:8" ht="14.25">
      <c r="H578" s="19"/>
    </row>
    <row r="579" spans="8:8" ht="14.25">
      <c r="H579" s="19"/>
    </row>
    <row r="580" spans="8:8" ht="14.25">
      <c r="H580" s="19"/>
    </row>
    <row r="581" spans="8:8" ht="14.25">
      <c r="H581" s="19"/>
    </row>
    <row r="582" spans="8:8" ht="14.25">
      <c r="H582" s="19"/>
    </row>
    <row r="583" spans="8:8" ht="14.25">
      <c r="H583" s="19"/>
    </row>
    <row r="584" spans="8:8" ht="14.25">
      <c r="H584" s="19"/>
    </row>
    <row r="585" spans="8:8" ht="14.25">
      <c r="H585" s="19"/>
    </row>
    <row r="586" spans="8:8" ht="14.25">
      <c r="H586" s="19"/>
    </row>
    <row r="587" spans="8:8" ht="14.25">
      <c r="H587" s="19"/>
    </row>
    <row r="588" spans="8:8" ht="14.25">
      <c r="H588" s="19"/>
    </row>
    <row r="589" spans="8:8" ht="14.25">
      <c r="H589" s="19"/>
    </row>
    <row r="590" spans="8:8" ht="14.25">
      <c r="H590" s="19"/>
    </row>
    <row r="591" spans="8:8" ht="14.25">
      <c r="H591" s="19"/>
    </row>
    <row r="592" spans="8:8" ht="14.25">
      <c r="H592" s="19"/>
    </row>
    <row r="593" spans="8:8" ht="14.25">
      <c r="H593" s="19"/>
    </row>
    <row r="594" spans="8:8" ht="14.25">
      <c r="H594" s="19"/>
    </row>
    <row r="595" spans="8:8" ht="14.25">
      <c r="H595" s="19"/>
    </row>
    <row r="596" spans="8:8" ht="14.25">
      <c r="H596" s="19"/>
    </row>
    <row r="597" spans="8:8" ht="14.25">
      <c r="H597" s="19"/>
    </row>
    <row r="598" spans="8:8" ht="14.25">
      <c r="H598" s="19"/>
    </row>
    <row r="599" spans="8:8" ht="14.25">
      <c r="H599" s="19"/>
    </row>
    <row r="600" spans="8:8" ht="14.25">
      <c r="H600" s="19"/>
    </row>
    <row r="601" spans="8:8" ht="14.25">
      <c r="H601" s="19"/>
    </row>
    <row r="602" spans="8:8" ht="14.25">
      <c r="H602" s="19"/>
    </row>
    <row r="603" spans="8:8" ht="14.25">
      <c r="H603" s="19"/>
    </row>
    <row r="604" spans="8:8" ht="14.25">
      <c r="H604" s="19"/>
    </row>
    <row r="605" spans="8:8" ht="14.25">
      <c r="H605" s="19"/>
    </row>
    <row r="606" spans="8:8" ht="14.25">
      <c r="H606" s="19"/>
    </row>
    <row r="607" spans="8:8" ht="14.25">
      <c r="H607" s="19"/>
    </row>
    <row r="608" spans="8:8" ht="14.25">
      <c r="H608" s="19"/>
    </row>
    <row r="609" spans="8:8" ht="14.25">
      <c r="H609" s="19"/>
    </row>
    <row r="610" spans="8:8" ht="14.25">
      <c r="H610" s="19"/>
    </row>
    <row r="611" spans="8:8" ht="14.25">
      <c r="H611" s="19"/>
    </row>
    <row r="612" spans="8:8" ht="14.25">
      <c r="H612" s="19"/>
    </row>
    <row r="613" spans="8:8" ht="14.25">
      <c r="H613" s="19"/>
    </row>
    <row r="614" spans="8:8" ht="14.25">
      <c r="H614" s="19"/>
    </row>
    <row r="615" spans="8:8" ht="14.25">
      <c r="H615" s="19"/>
    </row>
    <row r="616" spans="8:8" ht="14.25">
      <c r="H616" s="19"/>
    </row>
    <row r="617" spans="8:8" ht="14.25">
      <c r="H617" s="19"/>
    </row>
    <row r="618" spans="8:8" ht="14.25">
      <c r="H618" s="19"/>
    </row>
    <row r="619" spans="8:8" ht="14.25">
      <c r="H619" s="19"/>
    </row>
    <row r="620" spans="8:8" ht="14.25">
      <c r="H620" s="19"/>
    </row>
    <row r="621" spans="8:8" ht="14.25">
      <c r="H621" s="19"/>
    </row>
    <row r="622" spans="8:8" ht="14.25">
      <c r="H622" s="19"/>
    </row>
    <row r="623" spans="8:8" ht="14.25">
      <c r="H623" s="19"/>
    </row>
    <row r="624" spans="8:8" ht="14.25">
      <c r="H624" s="19"/>
    </row>
    <row r="625" spans="8:8" ht="14.25">
      <c r="H625" s="19"/>
    </row>
    <row r="626" spans="8:8" ht="14.25">
      <c r="H626" s="19"/>
    </row>
    <row r="627" spans="8:8" ht="14.25">
      <c r="H627" s="19"/>
    </row>
    <row r="628" spans="8:8" ht="14.25">
      <c r="H628" s="19"/>
    </row>
    <row r="629" spans="8:8" ht="14.25">
      <c r="H629" s="19"/>
    </row>
    <row r="630" spans="8:8" ht="14.25">
      <c r="H630" s="19"/>
    </row>
    <row r="631" spans="8:8" ht="14.25">
      <c r="H631" s="19"/>
    </row>
    <row r="632" spans="8:8" ht="14.25">
      <c r="H632" s="19"/>
    </row>
    <row r="633" spans="8:8" ht="14.25">
      <c r="H633" s="19"/>
    </row>
    <row r="634" spans="8:8" ht="14.25">
      <c r="H634" s="19"/>
    </row>
    <row r="635" spans="8:8" ht="14.25">
      <c r="H635" s="19"/>
    </row>
    <row r="636" spans="8:8" ht="14.25">
      <c r="H636" s="19"/>
    </row>
    <row r="637" spans="8:8" ht="14.25">
      <c r="H637" s="19"/>
    </row>
    <row r="638" spans="8:8" ht="14.25">
      <c r="H638" s="19"/>
    </row>
    <row r="639" spans="8:8" ht="14.25">
      <c r="H639" s="19"/>
    </row>
    <row r="640" spans="8:8" ht="14.25">
      <c r="H640" s="19"/>
    </row>
    <row r="641" spans="8:8" ht="14.25">
      <c r="H641" s="19"/>
    </row>
    <row r="642" spans="8:8" ht="14.25">
      <c r="H642" s="19"/>
    </row>
    <row r="643" spans="8:8" ht="14.25">
      <c r="H643" s="19"/>
    </row>
    <row r="644" spans="8:8" ht="14.25">
      <c r="H644" s="19"/>
    </row>
    <row r="645" spans="8:8" ht="14.25">
      <c r="H645" s="19"/>
    </row>
    <row r="646" spans="8:8" ht="14.25">
      <c r="H646" s="19"/>
    </row>
    <row r="647" spans="8:8" ht="14.25">
      <c r="H647" s="19"/>
    </row>
    <row r="648" spans="8:8" ht="14.25">
      <c r="H648" s="19"/>
    </row>
    <row r="649" spans="8:8" ht="14.25">
      <c r="H649" s="19"/>
    </row>
    <row r="650" spans="8:8" ht="14.25">
      <c r="H650" s="19"/>
    </row>
    <row r="651" spans="8:8" ht="14.25">
      <c r="H651" s="19"/>
    </row>
    <row r="652" spans="8:8" ht="14.25">
      <c r="H652" s="19"/>
    </row>
    <row r="653" spans="8:8" ht="14.25">
      <c r="H653" s="19"/>
    </row>
    <row r="654" spans="8:8" ht="14.25">
      <c r="H654" s="19"/>
    </row>
    <row r="655" spans="8:8" ht="14.25">
      <c r="H655" s="19"/>
    </row>
    <row r="656" spans="8:8" ht="14.25">
      <c r="H656" s="19"/>
    </row>
    <row r="657" spans="8:8" ht="14.25">
      <c r="H657" s="19"/>
    </row>
    <row r="658" spans="8:8" ht="14.25">
      <c r="H658" s="19"/>
    </row>
    <row r="659" spans="8:8" ht="14.25">
      <c r="H659" s="19"/>
    </row>
    <row r="660" spans="8:8" ht="14.25">
      <c r="H660" s="19"/>
    </row>
    <row r="661" spans="8:8" ht="14.25">
      <c r="H661" s="19"/>
    </row>
    <row r="662" spans="8:8" ht="14.25">
      <c r="H662" s="19"/>
    </row>
    <row r="663" spans="8:8" ht="14.25">
      <c r="H663" s="19"/>
    </row>
    <row r="664" spans="8:8" ht="14.25">
      <c r="H664" s="19"/>
    </row>
    <row r="665" spans="8:8" ht="14.25">
      <c r="H665" s="19"/>
    </row>
    <row r="666" spans="8:8" ht="14.25">
      <c r="H666" s="19"/>
    </row>
    <row r="667" spans="8:8" ht="14.25">
      <c r="H667" s="19"/>
    </row>
    <row r="668" spans="8:8" ht="14.25">
      <c r="H668" s="19"/>
    </row>
    <row r="669" spans="8:8" ht="14.25">
      <c r="H669" s="19"/>
    </row>
    <row r="670" spans="8:8" ht="14.25">
      <c r="H670" s="19"/>
    </row>
    <row r="671" spans="8:8" ht="14.25">
      <c r="H671" s="19"/>
    </row>
    <row r="672" spans="8:8" ht="14.25">
      <c r="H672" s="19"/>
    </row>
    <row r="673" spans="8:8" ht="14.25">
      <c r="H673" s="19"/>
    </row>
    <row r="674" spans="8:8" ht="14.25">
      <c r="H674" s="19"/>
    </row>
    <row r="675" spans="8:8" ht="14.25">
      <c r="H675" s="19"/>
    </row>
    <row r="676" spans="8:8" ht="14.25">
      <c r="H676" s="19"/>
    </row>
    <row r="677" spans="8:8" ht="14.25">
      <c r="H677" s="19"/>
    </row>
    <row r="678" spans="8:8" ht="14.25">
      <c r="H678" s="19"/>
    </row>
    <row r="679" spans="8:8" ht="14.25">
      <c r="H679" s="19"/>
    </row>
    <row r="680" spans="8:8" ht="14.25">
      <c r="H680" s="19"/>
    </row>
    <row r="681" spans="8:8" ht="14.25">
      <c r="H681" s="19"/>
    </row>
    <row r="682" spans="8:8" ht="14.25">
      <c r="H682" s="19"/>
    </row>
    <row r="683" spans="8:8" ht="14.25">
      <c r="H683" s="19"/>
    </row>
    <row r="684" spans="8:8" ht="14.25">
      <c r="H684" s="19"/>
    </row>
    <row r="685" spans="8:8" ht="14.25">
      <c r="H685" s="19"/>
    </row>
    <row r="686" spans="8:8" ht="14.25">
      <c r="H686" s="19"/>
    </row>
    <row r="687" spans="8:8" ht="14.25">
      <c r="H687" s="19"/>
    </row>
    <row r="688" spans="8:8" ht="14.25">
      <c r="H688" s="19"/>
    </row>
    <row r="689" spans="8:8" ht="14.25">
      <c r="H689" s="19"/>
    </row>
    <row r="690" spans="8:8" ht="14.25">
      <c r="H690" s="19"/>
    </row>
    <row r="691" spans="8:8" ht="14.25">
      <c r="H691" s="19"/>
    </row>
    <row r="692" spans="8:8" ht="14.25">
      <c r="H692" s="19"/>
    </row>
    <row r="693" spans="8:8" ht="14.25">
      <c r="H693" s="19"/>
    </row>
    <row r="694" spans="8:8" ht="14.25">
      <c r="H694" s="19"/>
    </row>
    <row r="695" spans="8:8" ht="14.25">
      <c r="H695" s="19"/>
    </row>
    <row r="696" spans="8:8" ht="14.25">
      <c r="H696" s="19"/>
    </row>
    <row r="697" spans="8:8" ht="14.25">
      <c r="H697" s="19"/>
    </row>
    <row r="698" spans="8:8" ht="14.25">
      <c r="H698" s="19"/>
    </row>
    <row r="699" spans="8:8" ht="14.25">
      <c r="H699" s="19"/>
    </row>
    <row r="700" spans="8:8" ht="14.25">
      <c r="H700" s="19"/>
    </row>
    <row r="701" spans="8:8" ht="14.25">
      <c r="H701" s="19"/>
    </row>
    <row r="702" spans="8:8" ht="14.25">
      <c r="H702" s="19"/>
    </row>
    <row r="703" spans="8:8" ht="14.25">
      <c r="H703" s="19"/>
    </row>
    <row r="704" spans="8:8" ht="14.25">
      <c r="H704" s="19"/>
    </row>
    <row r="705" spans="8:8" ht="14.25">
      <c r="H705" s="19"/>
    </row>
    <row r="706" spans="8:8" ht="14.25">
      <c r="H706" s="19"/>
    </row>
    <row r="707" spans="8:8" ht="14.25">
      <c r="H707" s="19"/>
    </row>
    <row r="708" spans="8:8" ht="14.25">
      <c r="H708" s="19"/>
    </row>
    <row r="709" spans="8:8" ht="14.25">
      <c r="H709" s="19"/>
    </row>
    <row r="710" spans="8:8" ht="14.25">
      <c r="H710" s="19"/>
    </row>
    <row r="711" spans="8:8" ht="14.25">
      <c r="H711" s="19"/>
    </row>
    <row r="712" spans="8:8" ht="14.25">
      <c r="H712" s="19"/>
    </row>
    <row r="713" spans="8:8" ht="14.25">
      <c r="H713" s="19"/>
    </row>
    <row r="714" spans="8:8" ht="14.25">
      <c r="H714" s="19"/>
    </row>
    <row r="715" spans="8:8" ht="14.25">
      <c r="H715" s="19"/>
    </row>
    <row r="716" spans="8:8" ht="14.25">
      <c r="H716" s="19"/>
    </row>
    <row r="717" spans="8:8" ht="14.25">
      <c r="H717" s="19"/>
    </row>
    <row r="718" spans="8:8" ht="14.25">
      <c r="H718" s="19"/>
    </row>
    <row r="719" spans="8:8" ht="14.25">
      <c r="H719" s="19"/>
    </row>
    <row r="720" spans="8:8" ht="14.25">
      <c r="H720" s="19"/>
    </row>
    <row r="721" spans="8:8" ht="14.25">
      <c r="H721" s="19"/>
    </row>
    <row r="722" spans="8:8" ht="14.25">
      <c r="H722" s="19"/>
    </row>
    <row r="723" spans="8:8" ht="14.25">
      <c r="H723" s="19"/>
    </row>
    <row r="724" spans="8:8" ht="14.25">
      <c r="H724" s="19"/>
    </row>
    <row r="725" spans="8:8" ht="14.25">
      <c r="H725" s="19"/>
    </row>
    <row r="726" spans="8:8" ht="14.25">
      <c r="H726" s="19"/>
    </row>
    <row r="727" spans="8:8" ht="14.25">
      <c r="H727" s="19"/>
    </row>
    <row r="728" spans="8:8" ht="14.25">
      <c r="H728" s="19"/>
    </row>
    <row r="729" spans="8:8" ht="14.25">
      <c r="H729" s="19"/>
    </row>
    <row r="730" spans="8:8" ht="14.25">
      <c r="H730" s="19"/>
    </row>
    <row r="731" spans="8:8" ht="14.25">
      <c r="H731" s="19"/>
    </row>
    <row r="732" spans="8:8" ht="14.25">
      <c r="H732" s="19"/>
    </row>
    <row r="733" spans="8:8" ht="14.25">
      <c r="H733" s="19"/>
    </row>
    <row r="734" spans="8:8" ht="14.25">
      <c r="H734" s="19"/>
    </row>
    <row r="735" spans="8:8" ht="14.25">
      <c r="H735" s="19"/>
    </row>
    <row r="736" spans="8:8" ht="14.25">
      <c r="H736" s="19"/>
    </row>
    <row r="737" spans="8:8" ht="14.25">
      <c r="H737" s="19"/>
    </row>
    <row r="738" spans="8:8" ht="14.25">
      <c r="H738" s="19"/>
    </row>
    <row r="739" spans="8:8" ht="14.25">
      <c r="H739" s="19"/>
    </row>
    <row r="740" spans="8:8" ht="14.25">
      <c r="H740" s="19"/>
    </row>
    <row r="741" spans="8:8" ht="14.25">
      <c r="H741" s="19"/>
    </row>
    <row r="742" spans="8:8" ht="14.25">
      <c r="H742" s="19"/>
    </row>
    <row r="743" spans="8:8" ht="14.25">
      <c r="H743" s="19"/>
    </row>
    <row r="744" spans="8:8" ht="14.25">
      <c r="H744" s="19"/>
    </row>
    <row r="745" spans="8:8" ht="14.25">
      <c r="H745" s="19"/>
    </row>
    <row r="746" spans="8:8" ht="14.25">
      <c r="H746" s="19"/>
    </row>
    <row r="747" spans="8:8" ht="14.25">
      <c r="H747" s="19"/>
    </row>
    <row r="748" spans="8:8" ht="14.25">
      <c r="H748" s="19"/>
    </row>
    <row r="749" spans="8:8" ht="14.25">
      <c r="H749" s="19"/>
    </row>
    <row r="750" spans="8:8" ht="14.25">
      <c r="H750" s="19"/>
    </row>
    <row r="751" spans="8:8" ht="14.25">
      <c r="H751" s="19"/>
    </row>
    <row r="752" spans="8:8" ht="14.25">
      <c r="H752" s="19"/>
    </row>
    <row r="753" spans="8:8" ht="14.25">
      <c r="H753" s="19"/>
    </row>
    <row r="754" spans="8:8" ht="14.25">
      <c r="H754" s="19"/>
    </row>
    <row r="755" spans="8:8" ht="14.25">
      <c r="H755" s="19"/>
    </row>
    <row r="756" spans="8:8" ht="14.25">
      <c r="H756" s="19"/>
    </row>
    <row r="757" spans="8:8" ht="14.25">
      <c r="H757" s="19"/>
    </row>
    <row r="758" spans="8:8" ht="14.25">
      <c r="H758" s="19"/>
    </row>
    <row r="759" spans="8:8" ht="14.25">
      <c r="H759" s="19"/>
    </row>
    <row r="760" spans="8:8" ht="14.25">
      <c r="H760" s="19"/>
    </row>
    <row r="761" spans="8:8" ht="14.25">
      <c r="H761" s="19"/>
    </row>
    <row r="762" spans="8:8" ht="14.25">
      <c r="H762" s="19"/>
    </row>
    <row r="763" spans="8:8" ht="14.25">
      <c r="H763" s="19"/>
    </row>
    <row r="764" spans="8:8" ht="14.25">
      <c r="H764" s="19"/>
    </row>
    <row r="765" spans="8:8" ht="14.25">
      <c r="H765" s="19"/>
    </row>
    <row r="766" spans="8:8" ht="14.25">
      <c r="H766" s="19"/>
    </row>
    <row r="767" spans="8:8" ht="14.25">
      <c r="H767" s="19"/>
    </row>
    <row r="768" spans="8:8" ht="14.25">
      <c r="H768" s="19"/>
    </row>
    <row r="769" spans="8:8" ht="14.25">
      <c r="H769" s="19"/>
    </row>
    <row r="770" spans="8:8" ht="14.25">
      <c r="H770" s="19"/>
    </row>
    <row r="771" spans="8:8" ht="14.25">
      <c r="H771" s="19"/>
    </row>
    <row r="772" spans="8:8" ht="14.25">
      <c r="H772" s="19"/>
    </row>
    <row r="773" spans="8:8" ht="14.25">
      <c r="H773" s="19"/>
    </row>
    <row r="774" spans="8:8" ht="14.25">
      <c r="H774" s="19"/>
    </row>
    <row r="775" spans="8:8" ht="14.25">
      <c r="H775" s="19"/>
    </row>
    <row r="776" spans="8:8" ht="14.25">
      <c r="H776" s="19"/>
    </row>
    <row r="777" spans="8:8" ht="14.25">
      <c r="H777" s="19"/>
    </row>
    <row r="778" spans="8:8" ht="14.25">
      <c r="H778" s="19"/>
    </row>
    <row r="779" spans="8:8" ht="14.25">
      <c r="H779" s="19"/>
    </row>
    <row r="780" spans="8:8" ht="14.25">
      <c r="H780" s="19"/>
    </row>
    <row r="781" spans="8:8" ht="14.25">
      <c r="H781" s="19"/>
    </row>
    <row r="782" spans="8:8" ht="14.25">
      <c r="H782" s="19"/>
    </row>
    <row r="783" spans="8:8" ht="14.25">
      <c r="H783" s="19"/>
    </row>
    <row r="784" spans="8:8" ht="14.25">
      <c r="H784" s="19"/>
    </row>
    <row r="785" spans="8:8" ht="14.25">
      <c r="H785" s="19"/>
    </row>
    <row r="786" spans="8:8" ht="14.25">
      <c r="H786" s="19"/>
    </row>
    <row r="787" spans="8:8" ht="14.25">
      <c r="H787" s="19"/>
    </row>
    <row r="788" spans="8:8" ht="14.25">
      <c r="H788" s="19"/>
    </row>
    <row r="789" spans="8:8" ht="14.25">
      <c r="H789" s="19"/>
    </row>
    <row r="790" spans="8:8" ht="14.25">
      <c r="H790" s="19"/>
    </row>
    <row r="791" spans="8:8" ht="14.25">
      <c r="H791" s="19"/>
    </row>
    <row r="792" spans="8:8" ht="14.25">
      <c r="H792" s="19"/>
    </row>
    <row r="793" spans="8:8" ht="14.25">
      <c r="H793" s="19"/>
    </row>
    <row r="794" spans="8:8" ht="14.25">
      <c r="H794" s="19"/>
    </row>
    <row r="795" spans="8:8" ht="14.25">
      <c r="H795" s="19"/>
    </row>
    <row r="796" spans="8:8" ht="14.25">
      <c r="H796" s="19"/>
    </row>
    <row r="797" spans="8:8" ht="14.25">
      <c r="H797" s="19"/>
    </row>
    <row r="798" spans="8:8" ht="14.25">
      <c r="H798" s="19"/>
    </row>
    <row r="799" spans="8:8" ht="14.25">
      <c r="H799" s="19"/>
    </row>
    <row r="800" spans="8:8" ht="14.25">
      <c r="H800" s="19"/>
    </row>
    <row r="801" spans="8:8" ht="14.25">
      <c r="H801" s="19"/>
    </row>
    <row r="802" spans="8:8" ht="14.25">
      <c r="H802" s="19"/>
    </row>
    <row r="803" spans="8:8" ht="14.25">
      <c r="H803" s="19"/>
    </row>
    <row r="804" spans="8:8" ht="14.25">
      <c r="H804" s="19"/>
    </row>
    <row r="805" spans="8:8" ht="14.25">
      <c r="H805" s="19"/>
    </row>
    <row r="806" spans="8:8" ht="14.25">
      <c r="H806" s="19"/>
    </row>
    <row r="807" spans="8:8" ht="14.25">
      <c r="H807" s="19"/>
    </row>
    <row r="808" spans="8:8" ht="14.25">
      <c r="H808" s="19"/>
    </row>
    <row r="809" spans="8:8" ht="14.25">
      <c r="H809" s="19"/>
    </row>
    <row r="810" spans="8:8" ht="14.25">
      <c r="H810" s="19"/>
    </row>
    <row r="811" spans="8:8" ht="14.25">
      <c r="H811" s="19"/>
    </row>
    <row r="812" spans="8:8" ht="14.25">
      <c r="H812" s="19"/>
    </row>
    <row r="813" spans="8:8" ht="14.25">
      <c r="H813" s="19"/>
    </row>
    <row r="814" spans="8:8" ht="14.25">
      <c r="H814" s="19"/>
    </row>
    <row r="815" spans="8:8" ht="14.25">
      <c r="H815" s="19"/>
    </row>
    <row r="816" spans="8:8" ht="14.25">
      <c r="H816" s="19"/>
    </row>
    <row r="817" spans="8:8" ht="14.25">
      <c r="H817" s="19"/>
    </row>
    <row r="818" spans="8:8" ht="14.25">
      <c r="H818" s="19"/>
    </row>
    <row r="819" spans="8:8" ht="14.25">
      <c r="H819" s="19"/>
    </row>
    <row r="820" spans="8:8" ht="14.25">
      <c r="H820" s="19"/>
    </row>
    <row r="821" spans="8:8" ht="14.25">
      <c r="H821" s="19"/>
    </row>
    <row r="822" spans="8:8" ht="14.25">
      <c r="H822" s="19"/>
    </row>
    <row r="823" spans="8:8" ht="14.25">
      <c r="H823" s="19"/>
    </row>
    <row r="824" spans="8:8" ht="14.25">
      <c r="H824" s="19"/>
    </row>
    <row r="825" spans="8:8" ht="14.25">
      <c r="H825" s="19"/>
    </row>
    <row r="826" spans="8:8" ht="14.25">
      <c r="H826" s="19"/>
    </row>
    <row r="827" spans="8:8" ht="14.25">
      <c r="H827" s="19"/>
    </row>
    <row r="828" spans="8:8" ht="14.25">
      <c r="H828" s="19"/>
    </row>
    <row r="829" spans="8:8" ht="14.25">
      <c r="H829" s="19"/>
    </row>
    <row r="830" spans="8:8" ht="14.25">
      <c r="H830" s="19"/>
    </row>
    <row r="831" spans="8:8" ht="14.25">
      <c r="H831" s="19"/>
    </row>
    <row r="832" spans="8:8" ht="14.25">
      <c r="H832" s="19"/>
    </row>
    <row r="833" spans="8:8" ht="14.25">
      <c r="H833" s="19"/>
    </row>
    <row r="834" spans="8:8" ht="14.25">
      <c r="H834" s="19"/>
    </row>
    <row r="835" spans="8:8" ht="14.25">
      <c r="H835" s="19"/>
    </row>
    <row r="836" spans="8:8" ht="14.25">
      <c r="H836" s="19"/>
    </row>
    <row r="837" spans="8:8" ht="14.25">
      <c r="H837" s="19"/>
    </row>
    <row r="838" spans="8:8" ht="14.25">
      <c r="H838" s="19"/>
    </row>
    <row r="839" spans="8:8" ht="14.25">
      <c r="H839" s="19"/>
    </row>
    <row r="840" spans="8:8" ht="14.25">
      <c r="H840" s="19"/>
    </row>
    <row r="841" spans="8:8" ht="14.25">
      <c r="H841" s="19"/>
    </row>
    <row r="842" spans="8:8" ht="14.25">
      <c r="H842" s="19"/>
    </row>
    <row r="843" spans="8:8" ht="14.25">
      <c r="H843" s="19"/>
    </row>
    <row r="844" spans="8:8" ht="14.25">
      <c r="H844" s="19"/>
    </row>
    <row r="845" spans="8:8" ht="14.25">
      <c r="H845" s="19"/>
    </row>
    <row r="846" spans="8:8" ht="14.25">
      <c r="H846" s="19"/>
    </row>
    <row r="847" spans="8:8" ht="14.25">
      <c r="H847" s="19"/>
    </row>
    <row r="848" spans="8:8" ht="14.25">
      <c r="H848" s="19"/>
    </row>
    <row r="849" spans="8:8" ht="14.25">
      <c r="H849" s="19"/>
    </row>
    <row r="850" spans="8:8" ht="14.25">
      <c r="H850" s="19"/>
    </row>
    <row r="851" spans="8:8" ht="14.25">
      <c r="H851" s="19"/>
    </row>
    <row r="852" spans="8:8" ht="14.25">
      <c r="H852" s="19"/>
    </row>
    <row r="853" spans="8:8" ht="14.25">
      <c r="H853" s="19"/>
    </row>
    <row r="854" spans="8:8" ht="14.25">
      <c r="H854" s="19"/>
    </row>
    <row r="855" spans="8:8" ht="14.25">
      <c r="H855" s="19"/>
    </row>
    <row r="856" spans="8:8" ht="14.25">
      <c r="H856" s="19"/>
    </row>
    <row r="857" spans="8:8" ht="14.25">
      <c r="H857" s="19"/>
    </row>
    <row r="858" spans="8:8" ht="14.25">
      <c r="H858" s="19"/>
    </row>
    <row r="859" spans="8:8" ht="14.25">
      <c r="H859" s="19"/>
    </row>
    <row r="860" spans="8:8" ht="14.25">
      <c r="H860" s="19"/>
    </row>
    <row r="861" spans="8:8" ht="14.25">
      <c r="H861" s="19"/>
    </row>
    <row r="862" spans="8:8" ht="14.25">
      <c r="H862" s="19"/>
    </row>
    <row r="863" spans="8:8" ht="14.25">
      <c r="H863" s="19"/>
    </row>
    <row r="864" spans="8:8" ht="14.25">
      <c r="H864" s="19"/>
    </row>
    <row r="865" spans="8:8" ht="14.25">
      <c r="H865" s="19"/>
    </row>
    <row r="866" spans="8:8" ht="14.25">
      <c r="H866" s="19"/>
    </row>
    <row r="867" spans="8:8" ht="14.25">
      <c r="H867" s="19"/>
    </row>
    <row r="868" spans="8:8" ht="14.25">
      <c r="H868" s="19"/>
    </row>
    <row r="869" spans="8:8" ht="14.25">
      <c r="H869" s="19"/>
    </row>
    <row r="870" spans="8:8" ht="14.25">
      <c r="H870" s="19"/>
    </row>
    <row r="871" spans="8:8" ht="14.25">
      <c r="H871" s="19"/>
    </row>
    <row r="872" spans="8:8" ht="14.25">
      <c r="H872" s="19"/>
    </row>
    <row r="873" spans="8:8" ht="14.25">
      <c r="H873" s="19"/>
    </row>
    <row r="874" spans="8:8" ht="14.25">
      <c r="H874" s="19"/>
    </row>
    <row r="875" spans="8:8" ht="14.25">
      <c r="H875" s="19"/>
    </row>
    <row r="876" spans="8:8" ht="14.25">
      <c r="H876" s="19"/>
    </row>
    <row r="877" spans="8:8" ht="14.25">
      <c r="H877" s="19"/>
    </row>
    <row r="878" spans="8:8" ht="14.25">
      <c r="H878" s="19"/>
    </row>
    <row r="879" spans="8:8" ht="14.25">
      <c r="H879" s="19"/>
    </row>
    <row r="880" spans="8:8" ht="14.25">
      <c r="H880" s="19"/>
    </row>
    <row r="881" spans="8:8" ht="14.25">
      <c r="H881" s="19"/>
    </row>
    <row r="882" spans="8:8" ht="14.25">
      <c r="H882" s="19"/>
    </row>
    <row r="883" spans="8:8" ht="14.25">
      <c r="H883" s="19"/>
    </row>
    <row r="884" spans="8:8" ht="14.25">
      <c r="H884" s="19"/>
    </row>
    <row r="885" spans="8:8" ht="14.25">
      <c r="H885" s="19"/>
    </row>
    <row r="886" spans="8:8" ht="14.25">
      <c r="H886" s="19"/>
    </row>
    <row r="887" spans="8:8" ht="14.25">
      <c r="H887" s="19"/>
    </row>
    <row r="888" spans="8:8" ht="14.25">
      <c r="H888" s="19"/>
    </row>
    <row r="889" spans="8:8" ht="14.25">
      <c r="H889" s="19"/>
    </row>
    <row r="890" spans="8:8" ht="14.25">
      <c r="H890" s="19"/>
    </row>
    <row r="891" spans="8:8" ht="14.25">
      <c r="H891" s="19"/>
    </row>
    <row r="892" spans="8:8" ht="14.25">
      <c r="H892" s="19"/>
    </row>
    <row r="893" spans="8:8" ht="14.25">
      <c r="H893" s="19"/>
    </row>
    <row r="894" spans="8:8" ht="14.25">
      <c r="H894" s="19"/>
    </row>
    <row r="895" spans="8:8" ht="14.25">
      <c r="H895" s="19"/>
    </row>
    <row r="896" spans="8:8" ht="14.25">
      <c r="H896" s="19"/>
    </row>
    <row r="897" spans="8:8" ht="14.25">
      <c r="H897" s="19"/>
    </row>
    <row r="898" spans="8:8" ht="14.25">
      <c r="H898" s="19"/>
    </row>
    <row r="899" spans="8:8" ht="14.25">
      <c r="H899" s="19"/>
    </row>
    <row r="900" spans="8:8" ht="14.25">
      <c r="H900" s="19"/>
    </row>
    <row r="901" spans="8:8" ht="14.25">
      <c r="H901" s="19"/>
    </row>
    <row r="902" spans="8:8" ht="14.25">
      <c r="H902" s="19"/>
    </row>
    <row r="903" spans="8:8" ht="14.25">
      <c r="H903" s="19"/>
    </row>
    <row r="904" spans="8:8" ht="14.25">
      <c r="H904" s="19"/>
    </row>
    <row r="905" spans="8:8" ht="14.25">
      <c r="H905" s="19"/>
    </row>
    <row r="906" spans="8:8" ht="14.25">
      <c r="H906" s="19"/>
    </row>
    <row r="907" spans="8:8" ht="14.25">
      <c r="H907" s="19"/>
    </row>
    <row r="908" spans="8:8" ht="14.25">
      <c r="H908" s="19"/>
    </row>
    <row r="909" spans="8:8" ht="14.25">
      <c r="H909" s="19"/>
    </row>
    <row r="910" spans="8:8" ht="14.25">
      <c r="H910" s="19"/>
    </row>
    <row r="911" spans="8:8" ht="14.25">
      <c r="H911" s="19"/>
    </row>
    <row r="912" spans="8:8" ht="14.25">
      <c r="H912" s="19"/>
    </row>
    <row r="913" spans="8:8" ht="14.25">
      <c r="H913" s="19"/>
    </row>
    <row r="914" spans="8:8" ht="14.25">
      <c r="H914" s="19"/>
    </row>
    <row r="915" spans="8:8" ht="14.25">
      <c r="H915" s="19"/>
    </row>
    <row r="916" spans="8:8" ht="14.25">
      <c r="H916" s="19"/>
    </row>
    <row r="917" spans="8:8" ht="14.25">
      <c r="H917" s="19"/>
    </row>
    <row r="918" spans="8:8" ht="14.25">
      <c r="H918" s="19"/>
    </row>
    <row r="919" spans="8:8" ht="14.25">
      <c r="H919" s="19"/>
    </row>
    <row r="920" spans="8:8" ht="14.25">
      <c r="H920" s="19"/>
    </row>
    <row r="921" spans="8:8" ht="14.25">
      <c r="H921" s="19"/>
    </row>
    <row r="922" spans="8:8" ht="14.25">
      <c r="H922" s="19"/>
    </row>
    <row r="923" spans="8:8" ht="14.25">
      <c r="H923" s="19"/>
    </row>
    <row r="924" spans="8:8" ht="14.25">
      <c r="H924" s="19"/>
    </row>
    <row r="925" spans="8:8" ht="14.25">
      <c r="H925" s="19"/>
    </row>
    <row r="926" spans="8:8" ht="14.25">
      <c r="H926" s="19"/>
    </row>
    <row r="927" spans="8:8" ht="14.25">
      <c r="H927" s="19"/>
    </row>
    <row r="928" spans="8:8" ht="14.25">
      <c r="H928" s="19"/>
    </row>
    <row r="929" spans="8:8" ht="14.25">
      <c r="H929" s="19"/>
    </row>
    <row r="930" spans="8:8" ht="14.25">
      <c r="H930" s="19"/>
    </row>
    <row r="931" spans="8:8" ht="14.25">
      <c r="H931" s="19"/>
    </row>
    <row r="932" spans="8:8" ht="14.25">
      <c r="H932" s="19"/>
    </row>
    <row r="933" spans="8:8" ht="14.25">
      <c r="H933" s="19"/>
    </row>
    <row r="934" spans="8:8" ht="14.25">
      <c r="H934" s="19"/>
    </row>
    <row r="935" spans="8:8" ht="14.25">
      <c r="H935" s="19"/>
    </row>
    <row r="936" spans="8:8" ht="14.25">
      <c r="H936" s="19"/>
    </row>
    <row r="937" spans="8:8" ht="14.25">
      <c r="H937" s="19"/>
    </row>
    <row r="938" spans="8:8" ht="14.25">
      <c r="H938" s="19"/>
    </row>
    <row r="939" spans="8:8" ht="14.25">
      <c r="H939" s="19"/>
    </row>
    <row r="940" spans="8:8" ht="14.25">
      <c r="H940" s="19"/>
    </row>
    <row r="941" spans="8:8" ht="14.25">
      <c r="H941" s="19"/>
    </row>
    <row r="942" spans="8:8" ht="14.25">
      <c r="H942" s="19"/>
    </row>
    <row r="943" spans="8:8" ht="14.25">
      <c r="H943" s="19"/>
    </row>
    <row r="944" spans="8:8" ht="14.25">
      <c r="H944" s="19"/>
    </row>
    <row r="945" spans="8:8" ht="14.25">
      <c r="H945" s="19"/>
    </row>
    <row r="946" spans="8:8" ht="14.25">
      <c r="H946" s="19"/>
    </row>
    <row r="947" spans="8:8" ht="14.25">
      <c r="H947" s="19"/>
    </row>
    <row r="948" spans="8:8" ht="14.25">
      <c r="H948" s="19"/>
    </row>
    <row r="949" spans="8:8" ht="14.25">
      <c r="H949" s="19"/>
    </row>
    <row r="950" spans="8:8" ht="14.25">
      <c r="H950" s="19"/>
    </row>
    <row r="951" spans="8:8" ht="14.25">
      <c r="H951" s="19"/>
    </row>
    <row r="952" spans="8:8" ht="14.25">
      <c r="H952" s="19"/>
    </row>
    <row r="953" spans="8:8" ht="14.25">
      <c r="H953" s="19"/>
    </row>
    <row r="954" spans="8:8" ht="14.25">
      <c r="H954" s="19"/>
    </row>
    <row r="955" spans="8:8" ht="14.25">
      <c r="H955" s="19"/>
    </row>
    <row r="956" spans="8:8" ht="14.25">
      <c r="H956" s="19"/>
    </row>
  </sheetData>
  <mergeCells count="58">
    <mergeCell ref="V36:V39"/>
    <mergeCell ref="N40:N42"/>
    <mergeCell ref="O40:O42"/>
    <mergeCell ref="O32:O33"/>
    <mergeCell ref="N57:N58"/>
    <mergeCell ref="O57:O58"/>
    <mergeCell ref="N48:N50"/>
    <mergeCell ref="O48:O50"/>
    <mergeCell ref="O27:O29"/>
    <mergeCell ref="N67:N69"/>
    <mergeCell ref="O67:O69"/>
    <mergeCell ref="U36:U39"/>
    <mergeCell ref="N30:N31"/>
    <mergeCell ref="N61:N64"/>
    <mergeCell ref="O61:O64"/>
    <mergeCell ref="N12:N14"/>
    <mergeCell ref="O12:O14"/>
    <mergeCell ref="I23:I24"/>
    <mergeCell ref="I30:I31"/>
    <mergeCell ref="N9:N11"/>
    <mergeCell ref="O9:O11"/>
    <mergeCell ref="I9:I11"/>
    <mergeCell ref="I15:I18"/>
    <mergeCell ref="N15:N18"/>
    <mergeCell ref="O15:O18"/>
    <mergeCell ref="I19:I21"/>
    <mergeCell ref="N19:N21"/>
    <mergeCell ref="O19:O21"/>
    <mergeCell ref="O30:O31"/>
    <mergeCell ref="N23:N24"/>
    <mergeCell ref="O23:O24"/>
    <mergeCell ref="N7:N8"/>
    <mergeCell ref="O7:O8"/>
    <mergeCell ref="I7:I8"/>
    <mergeCell ref="N4:N6"/>
    <mergeCell ref="O4:O6"/>
    <mergeCell ref="C36:C39"/>
    <mergeCell ref="D36:D39"/>
    <mergeCell ref="E36:E39"/>
    <mergeCell ref="F36:F39"/>
    <mergeCell ref="I4:I6"/>
    <mergeCell ref="I12:I14"/>
    <mergeCell ref="P2:T2"/>
    <mergeCell ref="U2:V2"/>
    <mergeCell ref="A1:W1"/>
    <mergeCell ref="N51:N56"/>
    <mergeCell ref="O51:O56"/>
    <mergeCell ref="N43:N47"/>
    <mergeCell ref="O43:O47"/>
    <mergeCell ref="A2:B2"/>
    <mergeCell ref="C2:G2"/>
    <mergeCell ref="G36:G39"/>
    <mergeCell ref="H36:H39"/>
    <mergeCell ref="I27:I29"/>
    <mergeCell ref="I32:I33"/>
    <mergeCell ref="N32:N33"/>
    <mergeCell ref="N27:N29"/>
    <mergeCell ref="B36:B39"/>
  </mergeCells>
  <phoneticPr fontId="19" type="noConversion"/>
  <pageMargins left="0.7" right="0.7" top="0.75" bottom="0.75" header="0.3" footer="0.3"/>
  <pageSetup paperSize="9" orientation="portrait" r:id="rId1"/>
  <ignoredErrors>
    <ignoredError sqref="L8:L9 L24 L31:L32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3900DB3-CC12-427B-AD23-40FB058C2EDE}">
          <x14:formula1>
            <xm:f>Sheet2!$A$1:$A$4</xm:f>
          </x14:formula1>
          <xm:sqref>W4:W70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sqref="A1:A4"/>
    </sheetView>
  </sheetViews>
  <sheetFormatPr defaultColWidth="8.625" defaultRowHeight="14.25"/>
  <sheetData>
    <row r="1" spans="1:1">
      <c r="A1" s="23" t="s">
        <v>305</v>
      </c>
    </row>
    <row r="2" spans="1:1">
      <c r="A2" s="23" t="s">
        <v>306</v>
      </c>
    </row>
    <row r="3" spans="1:1">
      <c r="A3" s="23" t="s">
        <v>307</v>
      </c>
    </row>
    <row r="4" spans="1:1">
      <c r="A4" s="23" t="s">
        <v>308</v>
      </c>
    </row>
  </sheetData>
  <phoneticPr fontId="1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625" defaultRowHeight="14.25"/>
  <sheetData/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</dc:creator>
  <cp:lastModifiedBy>泽华 张</cp:lastModifiedBy>
  <dcterms:created xsi:type="dcterms:W3CDTF">2024-11-05T16:38:51Z</dcterms:created>
  <dcterms:modified xsi:type="dcterms:W3CDTF">2025-09-04T01:01:41Z</dcterms:modified>
</cp:coreProperties>
</file>