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F:\数据备份\2. 业务\16. 房租减免\2025年\关于统计2025年度面向全校开放使用的贵重仪器设备信息及规章制度的通知\附件\附件2. 2025年面向全校开放使用的实验室贵重仪器设备信息汇总表\兼容\"/>
    </mc:Choice>
  </mc:AlternateContent>
  <xr:revisionPtr revIDLastSave="0" documentId="8_{D55A38C6-3B0D-49B3-AC76-8F7A0132EE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Sheet1!$A$3:$W$34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9" i="1" l="1"/>
  <c r="L8" i="1"/>
  <c r="L7" i="1"/>
  <c r="L6" i="1"/>
  <c r="L5" i="1"/>
  <c r="L4" i="1"/>
  <c r="L30" i="1"/>
  <c r="L31" i="1" l="1"/>
  <c r="L29" i="1"/>
  <c r="L28" i="1"/>
  <c r="L27" i="1"/>
  <c r="L26" i="1"/>
  <c r="L25" i="1"/>
  <c r="K34" i="1" l="1"/>
  <c r="L34" i="1"/>
</calcChain>
</file>

<file path=xl/sharedStrings.xml><?xml version="1.0" encoding="utf-8"?>
<sst xmlns="http://schemas.openxmlformats.org/spreadsheetml/2006/main" count="287" uniqueCount="196">
  <si>
    <t>单位名称</t>
  </si>
  <si>
    <t>经办人</t>
  </si>
  <si>
    <t>经办人联系电话</t>
  </si>
  <si>
    <t>若属于对校外共享收费，需填写此栏</t>
  </si>
  <si>
    <t>序号</t>
  </si>
  <si>
    <t>仪器设备名称</t>
  </si>
  <si>
    <t>型号/规格</t>
  </si>
  <si>
    <t>制造厂商</t>
  </si>
  <si>
    <t>购置价格（元）</t>
  </si>
  <si>
    <t>购置日期</t>
  </si>
  <si>
    <t>出厂编号</t>
  </si>
  <si>
    <t>入库编号</t>
  </si>
  <si>
    <t>放置地点</t>
  </si>
  <si>
    <t>仪器减免面积（平方米）
（根据仪器使用面积换算成建筑面积，请参考换算公式,即：仪器减免面积=仪器使用面积/实验室使用面积*实验室建筑面积。)</t>
  </si>
  <si>
    <t xml:space="preserve">仪器使用面积（平方米）
</t>
  </si>
  <si>
    <t>实验室使用面积（平方米）
（如多台仪器在同一实验室，请合并）</t>
  </si>
  <si>
    <t>实验室建筑面积（平方米）
（如多台仪器在同一实验室，请合并）</t>
  </si>
  <si>
    <t>负责人</t>
  </si>
  <si>
    <t>联系电话</t>
  </si>
  <si>
    <t>开放状态
(是否绑定校级系统/是否设置计费规则/是否已开放收费)</t>
  </si>
  <si>
    <t>是否安装智能终端</t>
  </si>
  <si>
    <t>项目名称及单项金额（元）</t>
  </si>
  <si>
    <t>仪器对外共享总金额（元）</t>
  </si>
  <si>
    <t>是</t>
  </si>
  <si>
    <t>X射线衍射仪</t>
  </si>
  <si>
    <t>Ultima TV</t>
  </si>
  <si>
    <t>株式会社理学</t>
  </si>
  <si>
    <t>1503942G</t>
  </si>
  <si>
    <t>同步热分析仪</t>
  </si>
  <si>
    <t>STA 449 F5</t>
  </si>
  <si>
    <t>德国耐驰</t>
  </si>
  <si>
    <t>1800005G</t>
  </si>
  <si>
    <t>全自动多功能气体吸附仪</t>
  </si>
  <si>
    <t>ASPS 2020 HD88 PLUS</t>
  </si>
  <si>
    <t>美国麦克仪器公司</t>
  </si>
  <si>
    <t>S2000699</t>
  </si>
  <si>
    <t>台式扫描电子显微镜</t>
  </si>
  <si>
    <t>TM3030</t>
  </si>
  <si>
    <t>日本日立</t>
  </si>
  <si>
    <t>1704990G</t>
  </si>
  <si>
    <t>红外光谱仪</t>
  </si>
  <si>
    <t>Nicolet Is5</t>
  </si>
  <si>
    <t>Nicolet</t>
  </si>
  <si>
    <t>1702574G</t>
  </si>
  <si>
    <t>离子注入机</t>
  </si>
  <si>
    <t>非标定制</t>
  </si>
  <si>
    <t>2A047390</t>
  </si>
  <si>
    <t>1700593G</t>
  </si>
  <si>
    <t>300KV场发射透射电镜（原位辐照）</t>
  </si>
  <si>
    <t>Tecnai G2 F30 TWIN</t>
  </si>
  <si>
    <t>赛默飞</t>
  </si>
  <si>
    <t>S2002432</t>
  </si>
  <si>
    <t>精密离子减薄仪</t>
  </si>
  <si>
    <t>Gatan PIPS 695.C</t>
  </si>
  <si>
    <t>Gatan</t>
  </si>
  <si>
    <t>S1910886</t>
  </si>
  <si>
    <t>高效液相色谱仪</t>
  </si>
  <si>
    <t>E2695</t>
  </si>
  <si>
    <t>沃特斯中国有限公司</t>
  </si>
  <si>
    <t>1308958G</t>
  </si>
  <si>
    <t>气相色谱质谱联用仪</t>
  </si>
  <si>
    <t>Trace 1300 ISQ LT</t>
  </si>
  <si>
    <t>赛默飞世尔</t>
  </si>
  <si>
    <t>1502219G</t>
  </si>
  <si>
    <t>STA-449-F5</t>
  </si>
  <si>
    <t>德国耐驰科学仪器有限公司</t>
  </si>
  <si>
    <t>1509606G</t>
  </si>
  <si>
    <t>全自动化学吸附仪</t>
  </si>
  <si>
    <t>AUOCHEMⅡ 2920</t>
  </si>
  <si>
    <t>1503401G</t>
  </si>
  <si>
    <t>全自动微孔物理吸附仪</t>
  </si>
  <si>
    <t>ASAP 2020HD88</t>
  </si>
  <si>
    <t>1503402G</t>
  </si>
  <si>
    <t>微活性化学吸附仪</t>
  </si>
  <si>
    <t>Microactivity EFFI</t>
  </si>
  <si>
    <t>液相色谱质谱联用仪</t>
  </si>
  <si>
    <t>MODEL：Prime-6545</t>
  </si>
  <si>
    <t>Agilent Technologies</t>
  </si>
  <si>
    <t>翔安校区和木楼A106</t>
  </si>
  <si>
    <t>离子色谱</t>
  </si>
  <si>
    <t>ICS-6000</t>
  </si>
  <si>
    <t xml:space="preserve"> 
Thermo Fisher</t>
  </si>
  <si>
    <t>1260 Infinity II</t>
  </si>
  <si>
    <t>Agilent Technologies Trading(shanghai)CO.Ltd</t>
  </si>
  <si>
    <t>S2010111</t>
  </si>
  <si>
    <t>气相色谱仪</t>
  </si>
  <si>
    <t>7890B</t>
  </si>
  <si>
    <t>7890A</t>
  </si>
  <si>
    <t>安捷伦</t>
  </si>
  <si>
    <t>US11151003</t>
  </si>
  <si>
    <t xml:space="preserve"> X-射线光电子能谱仪</t>
  </si>
  <si>
    <t>K-Alpha</t>
  </si>
  <si>
    <t>thermo fisher scientific</t>
  </si>
  <si>
    <t>S2209594</t>
  </si>
  <si>
    <t>双靶磁控检测仪</t>
  </si>
  <si>
    <t>VTC-600-2HD</t>
  </si>
  <si>
    <t>合肥科晶</t>
  </si>
  <si>
    <t>P/N PKT05151A 
 S/N 28654810</t>
  </si>
  <si>
    <t>S2008249</t>
  </si>
  <si>
    <t>串联微反应器/气相色谱-质谱联用仪</t>
  </si>
  <si>
    <t>GC8890,MS5977B，Rx-3050TR Frontier</t>
  </si>
  <si>
    <t>安捷伦，Frontier</t>
  </si>
  <si>
    <t>RX1808520030T/G7077-64131</t>
  </si>
  <si>
    <t>S2000422/S2010908</t>
  </si>
  <si>
    <t>王德超</t>
  </si>
  <si>
    <t>研究级超高性能全自动物理吸附仪</t>
  </si>
  <si>
    <t>ASAP2020 PLUS HD88</t>
  </si>
  <si>
    <t>元素分析仪</t>
  </si>
  <si>
    <t>Unicube</t>
  </si>
  <si>
    <t>德国Elementar</t>
  </si>
  <si>
    <t>S2104027</t>
  </si>
  <si>
    <t>实时在线化学反应分析系统 </t>
  </si>
  <si>
    <t>Nicolet iS50 </t>
  </si>
  <si>
    <t>AUP1400201</t>
  </si>
  <si>
    <t>压汞仪</t>
  </si>
  <si>
    <t>AutoPore IV 9500</t>
  </si>
  <si>
    <t>麦克默瑞提克（上海）仪器有限公司</t>
  </si>
  <si>
    <t>高性能全自动拉曼光谱仪</t>
  </si>
  <si>
    <t>XploRA PLUS</t>
  </si>
  <si>
    <t>法国HORIBA</t>
  </si>
  <si>
    <t>9XXX3543902-1287</t>
  </si>
  <si>
    <t>傅里叶红外专业气体分析仪</t>
  </si>
  <si>
    <t>Antaris IGS</t>
  </si>
  <si>
    <t>赛默飞世尔科技有限公司</t>
  </si>
  <si>
    <t>AWZ1910138</t>
  </si>
  <si>
    <t>电感耦合等离子体质谱仪</t>
  </si>
  <si>
    <t>CP-MS7850</t>
  </si>
  <si>
    <t>S2306977</t>
  </si>
  <si>
    <t>翔安校区和木楼A103</t>
  </si>
  <si>
    <t>惰性气体手套箱</t>
  </si>
  <si>
    <t>Universal（2440/750/900）</t>
  </si>
  <si>
    <t>米开罗那</t>
  </si>
  <si>
    <r>
      <rPr>
        <sz val="14"/>
        <rFont val="宋体"/>
        <family val="3"/>
        <charset val="134"/>
      </rPr>
      <t>翔安校区和木楼</t>
    </r>
    <r>
      <rPr>
        <sz val="14"/>
        <rFont val="Times New Roman"/>
        <family val="1"/>
      </rPr>
      <t>A113</t>
    </r>
  </si>
  <si>
    <r>
      <rPr>
        <sz val="14"/>
        <rFont val="宋体"/>
        <family val="3"/>
        <charset val="134"/>
      </rPr>
      <t>林志彬</t>
    </r>
  </si>
  <si>
    <r>
      <rPr>
        <sz val="14"/>
        <rFont val="宋体"/>
        <family val="3"/>
        <charset val="134"/>
      </rPr>
      <t>是</t>
    </r>
    <r>
      <rPr>
        <sz val="14"/>
        <rFont val="Times New Roman"/>
        <family val="1"/>
      </rPr>
      <t>/</t>
    </r>
    <r>
      <rPr>
        <sz val="14"/>
        <rFont val="宋体"/>
        <family val="3"/>
        <charset val="134"/>
      </rPr>
      <t>是</t>
    </r>
    <r>
      <rPr>
        <sz val="14"/>
        <rFont val="Times New Roman"/>
        <family val="1"/>
      </rPr>
      <t>/</t>
    </r>
    <r>
      <rPr>
        <sz val="14"/>
        <rFont val="宋体"/>
        <family val="3"/>
        <charset val="134"/>
      </rPr>
      <t>是</t>
    </r>
  </si>
  <si>
    <r>
      <rPr>
        <sz val="12"/>
        <rFont val="宋体"/>
        <family val="3"/>
        <charset val="134"/>
      </rPr>
      <t>美国N</t>
    </r>
    <r>
      <rPr>
        <sz val="12"/>
        <rFont val="宋体"/>
        <family val="3"/>
        <charset val="134"/>
      </rPr>
      <t>EC</t>
    </r>
  </si>
  <si>
    <r>
      <rPr>
        <sz val="14"/>
        <color indexed="8"/>
        <rFont val="宋体"/>
        <family val="3"/>
        <charset val="134"/>
      </rPr>
      <t>翔安校区和木楼</t>
    </r>
    <r>
      <rPr>
        <sz val="14"/>
        <color indexed="8"/>
        <rFont val="Times New Roman"/>
        <family val="1"/>
      </rPr>
      <t>C201-205</t>
    </r>
  </si>
  <si>
    <r>
      <rPr>
        <sz val="14"/>
        <rFont val="宋体"/>
        <family val="3"/>
        <charset val="134"/>
      </rPr>
      <t>黄金池</t>
    </r>
  </si>
  <si>
    <r>
      <rPr>
        <sz val="14"/>
        <rFont val="宋体"/>
        <family val="3"/>
        <charset val="134"/>
      </rPr>
      <t>周哲辉</t>
    </r>
  </si>
  <si>
    <r>
      <rPr>
        <sz val="14"/>
        <rFont val="宋体"/>
        <family val="3"/>
        <charset val="134"/>
      </rPr>
      <t>翔安校区和木楼</t>
    </r>
    <r>
      <rPr>
        <sz val="14"/>
        <rFont val="Times New Roman"/>
        <family val="1"/>
      </rPr>
      <t>C101</t>
    </r>
  </si>
  <si>
    <r>
      <rPr>
        <sz val="14"/>
        <rFont val="宋体"/>
        <family val="3"/>
        <charset val="134"/>
      </rPr>
      <t>翔安校区和木楼</t>
    </r>
    <r>
      <rPr>
        <sz val="14"/>
        <rFont val="Times New Roman"/>
        <family val="1"/>
      </rPr>
      <t>B307</t>
    </r>
  </si>
  <si>
    <r>
      <rPr>
        <sz val="14"/>
        <color indexed="8"/>
        <rFont val="宋体"/>
        <family val="3"/>
        <charset val="134"/>
      </rPr>
      <t>孙勇</t>
    </r>
  </si>
  <si>
    <r>
      <rPr>
        <sz val="14"/>
        <color indexed="8"/>
        <rFont val="宋体"/>
        <family val="3"/>
        <charset val="134"/>
      </rPr>
      <t>曾宪海</t>
    </r>
  </si>
  <si>
    <r>
      <rPr>
        <sz val="14"/>
        <color indexed="8"/>
        <rFont val="宋体"/>
        <family val="3"/>
        <charset val="134"/>
      </rPr>
      <t>翔安校区和木楼</t>
    </r>
    <r>
      <rPr>
        <sz val="14"/>
        <color indexed="8"/>
        <rFont val="Times New Roman"/>
        <family val="1"/>
      </rPr>
      <t>B302</t>
    </r>
  </si>
  <si>
    <r>
      <rPr>
        <sz val="14"/>
        <color indexed="8"/>
        <rFont val="宋体"/>
        <family val="3"/>
        <charset val="134"/>
      </rPr>
      <t>甘礼惠</t>
    </r>
  </si>
  <si>
    <r>
      <rPr>
        <sz val="14"/>
        <color indexed="8"/>
        <rFont val="宋体"/>
        <family val="3"/>
        <charset val="134"/>
      </rPr>
      <t>唐兴</t>
    </r>
  </si>
  <si>
    <r>
      <rPr>
        <sz val="14"/>
        <color indexed="8"/>
        <rFont val="宋体"/>
        <family val="3"/>
        <charset val="134"/>
      </rPr>
      <t>翔安校区和木楼</t>
    </r>
    <r>
      <rPr>
        <sz val="14"/>
        <color indexed="8"/>
        <rFont val="Times New Roman"/>
        <family val="1"/>
      </rPr>
      <t>B306</t>
    </r>
  </si>
  <si>
    <r>
      <rPr>
        <sz val="14"/>
        <color rgb="FF000000"/>
        <rFont val="宋体"/>
        <family val="3"/>
        <charset val="134"/>
      </rPr>
      <t>翔安校区和木楼</t>
    </r>
    <r>
      <rPr>
        <sz val="14"/>
        <color rgb="FF000000"/>
        <rFont val="Times New Roman"/>
        <family val="1"/>
      </rPr>
      <t>B306</t>
    </r>
  </si>
  <si>
    <r>
      <rPr>
        <sz val="14"/>
        <color indexed="8"/>
        <rFont val="宋体"/>
        <family val="3"/>
        <charset val="134"/>
      </rPr>
      <t>刘健</t>
    </r>
  </si>
  <si>
    <r>
      <rPr>
        <sz val="14"/>
        <color indexed="8"/>
        <rFont val="宋体"/>
        <family val="3"/>
        <charset val="134"/>
      </rPr>
      <t>翔安校区和木楼</t>
    </r>
    <r>
      <rPr>
        <sz val="14"/>
        <color indexed="8"/>
        <rFont val="Times New Roman"/>
        <family val="1"/>
      </rPr>
      <t>A106</t>
    </r>
  </si>
  <si>
    <r>
      <rPr>
        <sz val="14"/>
        <color indexed="8"/>
        <rFont val="宋体"/>
        <family val="3"/>
        <charset val="134"/>
      </rPr>
      <t>孙毅飞</t>
    </r>
  </si>
  <si>
    <r>
      <rPr>
        <sz val="14"/>
        <color indexed="8"/>
        <rFont val="宋体"/>
        <family val="3"/>
        <charset val="134"/>
      </rPr>
      <t>翔安校区禾木楼</t>
    </r>
    <r>
      <rPr>
        <sz val="14"/>
        <color indexed="8"/>
        <rFont val="Times New Roman"/>
        <family val="1"/>
      </rPr>
      <t>B411</t>
    </r>
  </si>
  <si>
    <r>
      <rPr>
        <sz val="14"/>
        <color indexed="8"/>
        <rFont val="宋体"/>
        <family val="3"/>
        <charset val="134"/>
      </rPr>
      <t>翔安校区和木楼</t>
    </r>
    <r>
      <rPr>
        <sz val="14"/>
        <color indexed="8"/>
        <rFont val="Times New Roman"/>
        <family val="1"/>
      </rPr>
      <t>B411</t>
    </r>
  </si>
  <si>
    <r>
      <rPr>
        <sz val="14"/>
        <color indexed="8"/>
        <rFont val="宋体"/>
        <family val="3"/>
        <charset val="134"/>
      </rPr>
      <t>叶跃元</t>
    </r>
  </si>
  <si>
    <r>
      <rPr>
        <sz val="14"/>
        <color indexed="8"/>
        <rFont val="宋体"/>
        <family val="3"/>
        <charset val="134"/>
      </rPr>
      <t>董金超</t>
    </r>
  </si>
  <si>
    <r>
      <rPr>
        <sz val="14"/>
        <color indexed="8"/>
        <rFont val="宋体"/>
        <family val="3"/>
        <charset val="134"/>
      </rPr>
      <t>郑淞生</t>
    </r>
  </si>
  <si>
    <t>能源学院                 (盖章)</t>
    <phoneticPr fontId="30" type="noConversion"/>
  </si>
  <si>
    <t>董士刚</t>
    <phoneticPr fontId="30" type="noConversion"/>
  </si>
  <si>
    <r>
      <rPr>
        <sz val="14"/>
        <rFont val="宋体"/>
        <family val="3"/>
        <charset val="134"/>
      </rPr>
      <t>翔安校区和木楼</t>
    </r>
    <r>
      <rPr>
        <sz val="14"/>
        <rFont val="Times New Roman"/>
        <family val="1"/>
      </rPr>
      <t>B401</t>
    </r>
  </si>
  <si>
    <r>
      <rPr>
        <sz val="14"/>
        <rFont val="宋体"/>
        <family val="3"/>
        <charset val="134"/>
      </rPr>
      <t>翔安校区和木楼</t>
    </r>
    <r>
      <rPr>
        <sz val="14"/>
        <rFont val="Times New Roman"/>
        <family val="1"/>
      </rPr>
      <t>B410</t>
    </r>
  </si>
  <si>
    <r>
      <t>(</t>
    </r>
    <r>
      <rPr>
        <sz val="14"/>
        <rFont val="宋体"/>
        <family val="3"/>
        <charset val="134"/>
      </rPr>
      <t>翔安</t>
    </r>
    <r>
      <rPr>
        <sz val="14"/>
        <rFont val="Times New Roman"/>
        <family val="1"/>
      </rPr>
      <t xml:space="preserve">) </t>
    </r>
    <r>
      <rPr>
        <sz val="14"/>
        <rFont val="宋体"/>
        <family val="3"/>
        <charset val="134"/>
      </rPr>
      <t>和木楼</t>
    </r>
    <r>
      <rPr>
        <sz val="14"/>
        <rFont val="Times New Roman"/>
        <family val="1"/>
      </rPr>
      <t>C117-3</t>
    </r>
  </si>
  <si>
    <t>2016-10和2021-10</t>
    <phoneticPr fontId="30" type="noConversion"/>
  </si>
  <si>
    <r>
      <rPr>
        <sz val="14"/>
        <rFont val="宋体"/>
        <family val="3"/>
        <charset val="134"/>
      </rPr>
      <t>翔安校区和木楼</t>
    </r>
    <r>
      <rPr>
        <sz val="14"/>
        <rFont val="Times New Roman"/>
        <family val="1"/>
      </rPr>
      <t>B301</t>
    </r>
  </si>
  <si>
    <r>
      <t>1607204G</t>
    </r>
    <r>
      <rPr>
        <sz val="14"/>
        <rFont val="宋体"/>
        <family val="3"/>
        <charset val="134"/>
      </rPr>
      <t>、</t>
    </r>
    <r>
      <rPr>
        <sz val="14"/>
        <rFont val="Times New Roman"/>
        <family val="1"/>
      </rPr>
      <t>S2108909</t>
    </r>
    <r>
      <rPr>
        <sz val="14"/>
        <rFont val="宋体"/>
        <family val="3"/>
        <charset val="134"/>
      </rPr>
      <t>（共</t>
    </r>
    <r>
      <rPr>
        <sz val="14"/>
        <rFont val="Times New Roman"/>
        <family val="1"/>
      </rPr>
      <t>2</t>
    </r>
    <r>
      <rPr>
        <sz val="14"/>
        <rFont val="宋体"/>
        <family val="3"/>
        <charset val="134"/>
      </rPr>
      <t>台）</t>
    </r>
    <phoneticPr fontId="30" type="noConversion"/>
  </si>
  <si>
    <r>
      <rPr>
        <sz val="14"/>
        <rFont val="宋体"/>
        <family val="3"/>
        <charset val="134"/>
      </rPr>
      <t>是</t>
    </r>
    <r>
      <rPr>
        <sz val="14"/>
        <rFont val="Times New Roman"/>
        <family val="1"/>
      </rPr>
      <t>/</t>
    </r>
    <r>
      <rPr>
        <sz val="14"/>
        <rFont val="宋体"/>
        <family val="3"/>
        <charset val="134"/>
      </rPr>
      <t>是</t>
    </r>
    <r>
      <rPr>
        <sz val="14"/>
        <rFont val="Times New Roman"/>
        <family val="1"/>
      </rPr>
      <t>/</t>
    </r>
    <r>
      <rPr>
        <sz val="14"/>
        <rFont val="宋体"/>
        <family val="3"/>
        <charset val="134"/>
      </rPr>
      <t>是</t>
    </r>
    <phoneticPr fontId="30" type="noConversion"/>
  </si>
  <si>
    <r>
      <rPr>
        <sz val="14"/>
        <rFont val="宋体"/>
        <family val="3"/>
        <charset val="134"/>
      </rPr>
      <t>是</t>
    </r>
    <r>
      <rPr>
        <sz val="14"/>
        <rFont val="Times New Roman"/>
        <family val="1"/>
      </rPr>
      <t>/</t>
    </r>
    <r>
      <rPr>
        <sz val="14"/>
        <rFont val="宋体"/>
        <family val="3"/>
        <charset val="134"/>
      </rPr>
      <t>是</t>
    </r>
    <r>
      <rPr>
        <sz val="14"/>
        <rFont val="Times New Roman"/>
        <family val="1"/>
      </rPr>
      <t>/</t>
    </r>
    <r>
      <rPr>
        <sz val="14"/>
        <rFont val="宋体"/>
        <family val="1"/>
        <charset val="134"/>
      </rPr>
      <t>是</t>
    </r>
    <phoneticPr fontId="30" type="noConversion"/>
  </si>
  <si>
    <r>
      <rPr>
        <sz val="14"/>
        <rFont val="宋体"/>
        <family val="3"/>
        <charset val="134"/>
      </rPr>
      <t>翔安校区和木楼</t>
    </r>
    <r>
      <rPr>
        <sz val="14"/>
        <rFont val="Times New Roman"/>
        <family val="3"/>
      </rPr>
      <t>C</t>
    </r>
    <r>
      <rPr>
        <sz val="14"/>
        <rFont val="Times New Roman"/>
        <family val="1"/>
      </rPr>
      <t>103/C104</t>
    </r>
    <phoneticPr fontId="30" type="noConversion"/>
  </si>
  <si>
    <t>36.75</t>
  </si>
  <si>
    <t>67.89</t>
  </si>
  <si>
    <t>否</t>
    <phoneticPr fontId="30" type="noConversion"/>
  </si>
  <si>
    <t>62.32</t>
  </si>
  <si>
    <t>115.13</t>
  </si>
  <si>
    <r>
      <rPr>
        <sz val="14"/>
        <rFont val="宋体"/>
        <family val="3"/>
        <charset val="134"/>
      </rPr>
      <t>翔安校区</t>
    </r>
    <r>
      <rPr>
        <sz val="14"/>
        <rFont val="微软雅黑"/>
        <family val="2"/>
      </rPr>
      <t>和木楼</t>
    </r>
    <r>
      <rPr>
        <sz val="14"/>
        <rFont val="Times New Roman"/>
        <family val="1"/>
      </rPr>
      <t>B106</t>
    </r>
  </si>
  <si>
    <r>
      <t>(</t>
    </r>
    <r>
      <rPr>
        <sz val="14"/>
        <rFont val="宋体"/>
        <family val="3"/>
        <charset val="134"/>
      </rPr>
      <t>翔安</t>
    </r>
    <r>
      <rPr>
        <sz val="14"/>
        <rFont val="Times New Roman"/>
        <family val="1"/>
      </rPr>
      <t xml:space="preserve">) </t>
    </r>
    <r>
      <rPr>
        <sz val="14"/>
        <rFont val="宋体"/>
        <family val="3"/>
        <charset val="134"/>
      </rPr>
      <t>和木楼B406</t>
    </r>
  </si>
  <si>
    <t>56.8</t>
  </si>
  <si>
    <t>104.93</t>
  </si>
  <si>
    <r>
      <rPr>
        <sz val="14"/>
        <color indexed="8"/>
        <rFont val="宋体"/>
        <family val="3"/>
        <charset val="134"/>
      </rPr>
      <t>翔安校区和木楼</t>
    </r>
    <r>
      <rPr>
        <sz val="14"/>
        <color indexed="8"/>
        <rFont val="Times New Roman"/>
        <family val="1"/>
      </rPr>
      <t>A425</t>
    </r>
    <phoneticPr fontId="30" type="noConversion"/>
  </si>
  <si>
    <r>
      <rPr>
        <sz val="14"/>
        <rFont val="宋体"/>
        <family val="3"/>
        <charset val="134"/>
      </rPr>
      <t>是</t>
    </r>
    <r>
      <rPr>
        <sz val="14"/>
        <rFont val="Times New Roman"/>
        <family val="1"/>
      </rPr>
      <t>/</t>
    </r>
    <r>
      <rPr>
        <sz val="14"/>
        <rFont val="宋体"/>
        <family val="3"/>
        <charset val="134"/>
      </rPr>
      <t>是</t>
    </r>
    <r>
      <rPr>
        <sz val="14"/>
        <rFont val="Times New Roman"/>
        <family val="1"/>
      </rPr>
      <t>/</t>
    </r>
    <r>
      <rPr>
        <sz val="14"/>
        <rFont val="宋体"/>
        <family val="3"/>
        <charset val="134"/>
      </rPr>
      <t>否</t>
    </r>
    <phoneticPr fontId="30" type="noConversion"/>
  </si>
  <si>
    <t>1512996G</t>
    <phoneticPr fontId="30" type="noConversion"/>
  </si>
  <si>
    <t>S2100870</t>
    <phoneticPr fontId="30" type="noConversion"/>
  </si>
  <si>
    <t xml:space="preserve"> S1902618</t>
    <phoneticPr fontId="30" type="noConversion"/>
  </si>
  <si>
    <t>S2009641</t>
    <phoneticPr fontId="30" type="noConversion"/>
  </si>
  <si>
    <t>S1900900</t>
    <phoneticPr fontId="30" type="noConversion"/>
  </si>
  <si>
    <t>1414817G </t>
    <phoneticPr fontId="30" type="noConversion"/>
  </si>
  <si>
    <t>S2101957</t>
    <phoneticPr fontId="30" type="noConversion"/>
  </si>
  <si>
    <t>S2016684</t>
    <phoneticPr fontId="30" type="noConversion"/>
  </si>
  <si>
    <t>S1900899</t>
    <phoneticPr fontId="30" type="noConversion"/>
  </si>
  <si>
    <t>2024核查后减免面积</t>
    <phoneticPr fontId="30" type="noConversion"/>
  </si>
  <si>
    <t>2025年减免面积</t>
    <phoneticPr fontId="30" type="noConversion"/>
  </si>
  <si>
    <t>2025年面向全校开放使用的实验室贵重仪器设备信息汇总表</t>
    <phoneticPr fontId="30" type="noConversion"/>
  </si>
  <si>
    <t>2025年开放状态</t>
    <phoneticPr fontId="30" type="noConversion"/>
  </si>
  <si>
    <t>2025年情况</t>
    <phoneticPr fontId="30" type="noConversion"/>
  </si>
  <si>
    <t>保留</t>
    <phoneticPr fontId="30" type="noConversion"/>
  </si>
  <si>
    <t>修改</t>
    <phoneticPr fontId="30" type="noConversion"/>
  </si>
  <si>
    <t>删除</t>
    <phoneticPr fontId="30" type="noConversion"/>
  </si>
  <si>
    <t>新增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</si>
</sst>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41" x14ac:knownFonts="1">
    <font>
      <sz val="12"/>
      <name val="宋体"/>
      <charset val="134"/>
    </font>
    <font>
      <b/>
      <sz val="16"/>
      <name val="宋体"/>
      <family val="3"/>
      <charset val="134"/>
    </font>
    <font>
      <sz val="14"/>
      <name val="宋体"/>
      <family val="3"/>
      <charset val="134"/>
    </font>
    <font>
      <sz val="12"/>
      <name val="宋体"/>
      <family val="3"/>
      <charset val="134"/>
    </font>
    <font>
      <sz val="14"/>
      <name val="Times New Roman"/>
      <family val="1"/>
    </font>
    <font>
      <sz val="14"/>
      <color rgb="FF000000"/>
      <name val="Times New Roman"/>
      <family val="1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</font>
    <font>
      <sz val="14"/>
      <color theme="1"/>
      <name val="Times New Roman"/>
      <family val="1"/>
    </font>
    <font>
      <sz val="12"/>
      <color rgb="FF000000"/>
      <name val="宋体"/>
      <family val="3"/>
      <charset val="134"/>
    </font>
    <font>
      <sz val="11"/>
      <color theme="0"/>
      <name val="宋体"/>
      <family val="3"/>
      <charset val="134"/>
    </font>
    <font>
      <sz val="11"/>
      <color rgb="FF3F3F76"/>
      <name val="宋体"/>
      <family val="3"/>
      <charset val="134"/>
    </font>
    <font>
      <b/>
      <sz val="11"/>
      <color rgb="FF3F3F3F"/>
      <name val="宋体"/>
      <family val="3"/>
      <charset val="134"/>
    </font>
    <font>
      <sz val="11"/>
      <color rgb="FF9C6500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rgb="FFFA7D00"/>
      <name val="宋体"/>
      <family val="3"/>
      <charset val="134"/>
    </font>
    <font>
      <b/>
      <sz val="11"/>
      <color theme="0"/>
      <name val="宋体"/>
      <family val="3"/>
      <charset val="134"/>
    </font>
    <font>
      <i/>
      <sz val="11"/>
      <color rgb="FF7F7F7F"/>
      <name val="宋体"/>
      <family val="3"/>
      <charset val="134"/>
    </font>
    <font>
      <b/>
      <sz val="13"/>
      <color theme="3"/>
      <name val="宋体"/>
      <family val="3"/>
      <charset val="134"/>
    </font>
    <font>
      <b/>
      <sz val="15"/>
      <color theme="3"/>
      <name val="宋体"/>
      <family val="3"/>
      <charset val="134"/>
    </font>
    <font>
      <b/>
      <sz val="11"/>
      <color theme="3"/>
      <name val="宋体"/>
      <family val="3"/>
      <charset val="134"/>
    </font>
    <font>
      <b/>
      <sz val="18"/>
      <color theme="3"/>
      <name val="宋体"/>
      <family val="3"/>
      <charset val="134"/>
    </font>
    <font>
      <sz val="11"/>
      <color rgb="FF9C0006"/>
      <name val="宋体"/>
      <family val="3"/>
      <charset val="134"/>
    </font>
    <font>
      <sz val="11"/>
      <color rgb="FF006100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rgb="FFFA7D00"/>
      <name val="宋体"/>
      <family val="3"/>
      <charset val="134"/>
    </font>
    <font>
      <sz val="14"/>
      <color indexed="8"/>
      <name val="宋体"/>
      <family val="3"/>
      <charset val="134"/>
    </font>
    <font>
      <sz val="14"/>
      <color indexed="8"/>
      <name val="Times New Roman"/>
      <family val="1"/>
    </font>
    <font>
      <sz val="14"/>
      <color rgb="FF000000"/>
      <name val="宋体"/>
      <family val="3"/>
      <charset val="134"/>
    </font>
    <font>
      <sz val="9"/>
      <name val="宋体"/>
      <family val="3"/>
      <charset val="134"/>
    </font>
    <font>
      <sz val="14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4"/>
      <name val="宋体"/>
      <family val="1"/>
      <charset val="134"/>
    </font>
    <font>
      <sz val="14"/>
      <name val="Times New Roman"/>
      <family val="3"/>
      <charset val="134"/>
    </font>
    <font>
      <sz val="14"/>
      <name val="Times New Roman"/>
      <family val="3"/>
    </font>
    <font>
      <sz val="14"/>
      <name val="宋体"/>
      <family val="1"/>
    </font>
    <font>
      <sz val="14"/>
      <name val="微软雅黑"/>
      <family val="2"/>
    </font>
    <font>
      <sz val="14"/>
      <color indexed="8"/>
      <name val="Times New Roman"/>
      <family val="3"/>
      <charset val="134"/>
    </font>
    <font>
      <b/>
      <sz val="12"/>
      <color rgb="FFFF0000"/>
      <name val="宋体"/>
      <family val="3"/>
      <charset val="134"/>
    </font>
  </fonts>
  <fills count="35">
    <fill>
      <patternFill patternType="none"/>
    </fill>
    <fill>
      <patternFill patternType="gray125"/>
    </fill>
    <fill>
      <patternFill patternType="none"/>
    </fill>
    <fill>
      <patternFill patternType="solid">
        <fgColor theme="4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theme="5" tint="0.39997558519241921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8" tint="0.59996337778862885"/>
        <bgColor rgb="FF000000"/>
      </patternFill>
    </fill>
    <fill>
      <patternFill patternType="solid">
        <fgColor theme="6" tint="0.59996337778862885"/>
        <bgColor rgb="FF000000"/>
      </patternFill>
    </fill>
    <fill>
      <patternFill patternType="solid">
        <fgColor theme="7" tint="0.59996337778862885"/>
        <bgColor rgb="FF000000"/>
      </patternFill>
    </fill>
    <fill>
      <patternFill patternType="solid">
        <fgColor rgb="FFA5A5A5"/>
        <bgColor rgb="FF000000"/>
      </patternFill>
    </fill>
    <fill>
      <patternFill patternType="solid">
        <fgColor theme="8" tint="0.79995117038483843"/>
        <bgColor rgb="FF000000"/>
      </patternFill>
    </fill>
    <fill>
      <patternFill patternType="solid">
        <fgColor theme="8"/>
        <bgColor rgb="FF000000"/>
      </patternFill>
    </fill>
    <fill>
      <patternFill patternType="solid">
        <fgColor theme="5" tint="0.79995117038483843"/>
        <bgColor rgb="FF000000"/>
      </patternFill>
    </fill>
    <fill>
      <patternFill patternType="solid">
        <fgColor theme="7" tint="0.79995117038483843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theme="7"/>
        <bgColor rgb="FF000000"/>
      </patternFill>
    </fill>
    <fill>
      <patternFill patternType="solid">
        <fgColor theme="4" tint="0.79995117038483843"/>
        <bgColor rgb="FF000000"/>
      </patternFill>
    </fill>
    <fill>
      <patternFill patternType="solid">
        <fgColor theme="9"/>
        <bgColor rgb="FF000000"/>
      </patternFill>
    </fill>
    <fill>
      <patternFill patternType="solid">
        <fgColor theme="6" tint="0.79995117038483843"/>
        <bgColor rgb="FF000000"/>
      </patternFill>
    </fill>
    <fill>
      <patternFill patternType="solid">
        <fgColor theme="9" tint="0.79995117038483843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9" tint="0.59996337778862885"/>
        <bgColor rgb="FF000000"/>
      </patternFill>
    </fill>
    <fill>
      <patternFill patternType="solid">
        <fgColor theme="4" tint="0.59996337778862885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6"/>
        <bgColor rgb="FF000000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8" tint="0.39997558519241921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theme="5" tint="0.59996337778862885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2">
    <xf numFmtId="0" fontId="0" fillId="2" borderId="1"/>
    <xf numFmtId="0" fontId="11" fillId="3" borderId="1" applyNumberFormat="0" applyBorder="0" applyAlignment="0" applyProtection="0"/>
    <xf numFmtId="0" fontId="12" fillId="4" borderId="13" applyNumberFormat="0" applyAlignment="0" applyProtection="0"/>
    <xf numFmtId="0" fontId="13" fillId="5" borderId="14" applyNumberFormat="0" applyAlignment="0" applyProtection="0"/>
    <xf numFmtId="0" fontId="14" fillId="6" borderId="1" applyNumberFormat="0" applyBorder="0" applyAlignment="0" applyProtection="0"/>
    <xf numFmtId="0" fontId="11" fillId="7" borderId="1" applyNumberFormat="0" applyBorder="0" applyAlignment="0" applyProtection="0"/>
    <xf numFmtId="0" fontId="11" fillId="8" borderId="1" applyNumberFormat="0" applyBorder="0" applyAlignment="0" applyProtection="0"/>
    <xf numFmtId="0" fontId="8" fillId="9" borderId="1" applyNumberFormat="0" applyBorder="0" applyAlignment="0" applyProtection="0"/>
    <xf numFmtId="0" fontId="15" fillId="2" borderId="15" applyNumberFormat="0" applyFill="0" applyAlignment="0" applyProtection="0"/>
    <xf numFmtId="0" fontId="8" fillId="10" borderId="1" applyNumberFormat="0" applyBorder="0" applyAlignment="0" applyProtection="0"/>
    <xf numFmtId="0" fontId="16" fillId="5" borderId="13" applyNumberFormat="0" applyAlignment="0" applyProtection="0"/>
    <xf numFmtId="0" fontId="8" fillId="11" borderId="1" applyNumberFormat="0" applyBorder="0" applyAlignment="0" applyProtection="0"/>
    <xf numFmtId="0" fontId="17" fillId="12" borderId="16" applyNumberFormat="0" applyAlignment="0" applyProtection="0"/>
    <xf numFmtId="0" fontId="18" fillId="2" borderId="1" applyNumberFormat="0" applyFill="0" applyBorder="0" applyAlignment="0" applyProtection="0"/>
    <xf numFmtId="0" fontId="8" fillId="13" borderId="1" applyNumberFormat="0" applyBorder="0" applyAlignment="0" applyProtection="0"/>
    <xf numFmtId="0" fontId="11" fillId="14" borderId="1" applyNumberFormat="0" applyBorder="0" applyAlignment="0" applyProtection="0"/>
    <xf numFmtId="0" fontId="8" fillId="15" borderId="1" applyNumberFormat="0" applyBorder="0" applyAlignment="0" applyProtection="0"/>
    <xf numFmtId="0" fontId="8" fillId="16" borderId="1" applyNumberFormat="0" applyBorder="0" applyAlignment="0" applyProtection="0"/>
    <xf numFmtId="0" fontId="3" fillId="17" borderId="17" applyNumberFormat="0" applyFont="0" applyAlignment="0" applyProtection="0"/>
    <xf numFmtId="0" fontId="11" fillId="18" borderId="1" applyNumberFormat="0" applyBorder="0" applyAlignment="0" applyProtection="0"/>
    <xf numFmtId="0" fontId="8" fillId="19" borderId="1" applyNumberFormat="0" applyBorder="0" applyAlignment="0" applyProtection="0"/>
    <xf numFmtId="0" fontId="11" fillId="20" borderId="1" applyNumberFormat="0" applyBorder="0" applyAlignment="0" applyProtection="0"/>
    <xf numFmtId="0" fontId="8" fillId="21" borderId="1" applyNumberFormat="0" applyBorder="0" applyAlignment="0" applyProtection="0"/>
    <xf numFmtId="0" fontId="8" fillId="22" borderId="1" applyNumberFormat="0" applyBorder="0" applyAlignment="0" applyProtection="0"/>
    <xf numFmtId="0" fontId="11" fillId="23" borderId="1" applyNumberFormat="0" applyBorder="0" applyAlignment="0" applyProtection="0"/>
    <xf numFmtId="0" fontId="8" fillId="24" borderId="1" applyNumberFormat="0" applyBorder="0" applyAlignment="0" applyProtection="0"/>
    <xf numFmtId="0" fontId="8" fillId="25" borderId="1" applyNumberFormat="0" applyBorder="0" applyAlignment="0" applyProtection="0"/>
    <xf numFmtId="0" fontId="11" fillId="26" borderId="1" applyNumberFormat="0" applyBorder="0" applyAlignment="0" applyProtection="0"/>
    <xf numFmtId="0" fontId="11" fillId="27" borderId="1" applyNumberFormat="0" applyBorder="0" applyAlignment="0" applyProtection="0"/>
    <xf numFmtId="0" fontId="11" fillId="28" borderId="1" applyNumberFormat="0" applyBorder="0" applyAlignment="0" applyProtection="0"/>
    <xf numFmtId="0" fontId="19" fillId="2" borderId="18" applyNumberFormat="0" applyFill="0" applyAlignment="0" applyProtection="0"/>
    <xf numFmtId="0" fontId="11" fillId="29" borderId="1" applyNumberFormat="0" applyBorder="0" applyAlignment="0" applyProtection="0"/>
    <xf numFmtId="0" fontId="11" fillId="30" borderId="1" applyNumberFormat="0" applyBorder="0" applyAlignment="0" applyProtection="0"/>
    <xf numFmtId="0" fontId="20" fillId="2" borderId="19" applyNumberFormat="0" applyFill="0" applyAlignment="0" applyProtection="0"/>
    <xf numFmtId="0" fontId="21" fillId="2" borderId="20" applyNumberFormat="0" applyFill="0" applyAlignment="0" applyProtection="0"/>
    <xf numFmtId="0" fontId="22" fillId="2" borderId="1" applyNumberFormat="0" applyFill="0" applyBorder="0" applyAlignment="0" applyProtection="0"/>
    <xf numFmtId="0" fontId="21" fillId="2" borderId="1" applyNumberFormat="0" applyFill="0" applyBorder="0" applyAlignment="0" applyProtection="0"/>
    <xf numFmtId="0" fontId="23" fillId="31" borderId="1" applyNumberFormat="0" applyBorder="0" applyAlignment="0" applyProtection="0"/>
    <xf numFmtId="0" fontId="8" fillId="32" borderId="1" applyNumberFormat="0" applyBorder="0" applyAlignment="0" applyProtection="0"/>
    <xf numFmtId="0" fontId="24" fillId="33" borderId="1" applyNumberFormat="0" applyBorder="0" applyAlignment="0" applyProtection="0"/>
    <xf numFmtId="0" fontId="25" fillId="2" borderId="1" applyNumberFormat="0" applyFill="0" applyBorder="0" applyAlignment="0" applyProtection="0"/>
    <xf numFmtId="0" fontId="26" fillId="2" borderId="21" applyNumberFormat="0" applyFill="0" applyAlignment="0" applyProtection="0"/>
  </cellStyleXfs>
  <cellXfs count="127">
    <xf numFmtId="0" fontId="0" fillId="0" borderId="0" xfId="0" applyFill="1" applyBorder="1" applyAlignment="1">
      <alignment vertical="center"/>
    </xf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vertical="center" wrapText="1"/>
    </xf>
    <xf numFmtId="0" fontId="0" fillId="0" borderId="10" xfId="0" applyFill="1" applyBorder="1" applyAlignment="1">
      <alignment horizontal="center" vertical="center" wrapText="1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0" xfId="0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2" xfId="0" applyFont="1" applyFill="1" applyBorder="1" applyAlignment="1"/>
    <xf numFmtId="0" fontId="4" fillId="0" borderId="12" xfId="0" applyFont="1" applyFill="1" applyBorder="1" applyAlignment="1">
      <alignment horizontal="center" vertical="center" wrapText="1"/>
    </xf>
    <xf numFmtId="176" fontId="32" fillId="0" borderId="12" xfId="0" applyNumberFormat="1" applyFont="1" applyFill="1" applyBorder="1" applyAlignment="1">
      <alignment horizontal="center" vertical="center"/>
    </xf>
    <xf numFmtId="0" fontId="32" fillId="0" borderId="12" xfId="0" applyNumberFormat="1" applyFont="1" applyFill="1" applyBorder="1" applyAlignment="1">
      <alignment horizontal="center" vertical="center"/>
    </xf>
    <xf numFmtId="0" fontId="0" fillId="0" borderId="1" xfId="0" applyFill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/>
    </xf>
    <xf numFmtId="0" fontId="3" fillId="0" borderId="12" xfId="0" applyNumberFormat="1" applyFont="1" applyFill="1" applyBorder="1" applyAlignment="1"/>
    <xf numFmtId="0" fontId="4" fillId="0" borderId="2" xfId="0" applyFont="1" applyFill="1" applyBorder="1" applyAlignment="1">
      <alignment horizontal="center"/>
    </xf>
    <xf numFmtId="176" fontId="32" fillId="0" borderId="22" xfId="0" applyNumberFormat="1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2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horizontal="left"/>
    </xf>
    <xf numFmtId="0" fontId="4" fillId="0" borderId="1" xfId="0" applyFont="1" applyFill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7" fillId="0" borderId="2" xfId="0" applyNumberFormat="1" applyFont="1" applyFill="1" applyBorder="1" applyAlignment="1">
      <alignment wrapText="1"/>
    </xf>
    <xf numFmtId="0" fontId="3" fillId="0" borderId="1" xfId="0" applyFont="1" applyFill="1" applyAlignment="1">
      <alignment horizontal="left" wrapText="1"/>
    </xf>
    <xf numFmtId="4" fontId="3" fillId="0" borderId="1" xfId="0" applyNumberFormat="1" applyFont="1" applyFill="1" applyAlignment="1">
      <alignment horizontal="left" vertical="center"/>
    </xf>
    <xf numFmtId="0" fontId="4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4" fontId="3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2" xfId="0" applyNumberFormat="1" applyFont="1" applyFill="1" applyBorder="1" applyAlignment="1"/>
    <xf numFmtId="0" fontId="39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49" fontId="4" fillId="0" borderId="2" xfId="0" applyNumberFormat="1" applyFont="1" applyFill="1" applyBorder="1" applyAlignment="1">
      <alignment horizontal="left" vertical="center"/>
    </xf>
    <xf numFmtId="0" fontId="9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/>
    <xf numFmtId="0" fontId="3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34" borderId="6" xfId="0" applyFont="1" applyFill="1" applyBorder="1" applyAlignment="1">
      <alignment horizontal="center" vertical="center" wrapText="1"/>
    </xf>
    <xf numFmtId="0" fontId="40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/>
    <xf numFmtId="0" fontId="3" fillId="0" borderId="9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/>
    <xf numFmtId="0" fontId="7" fillId="0" borderId="9" xfId="0" applyNumberFormat="1" applyFont="1" applyFill="1" applyBorder="1" applyAlignment="1"/>
    <xf numFmtId="0" fontId="7" fillId="0" borderId="23" xfId="0" applyNumberFormat="1" applyFont="1" applyFill="1" applyBorder="1" applyAlignment="1"/>
    <xf numFmtId="0" fontId="0" fillId="0" borderId="27" xfId="0" applyFill="1" applyBorder="1" applyAlignment="1">
      <alignment horizontal="center"/>
    </xf>
    <xf numFmtId="0" fontId="0" fillId="0" borderId="2" xfId="0" applyFill="1" applyBorder="1" applyAlignment="1">
      <alignment vertical="center"/>
    </xf>
    <xf numFmtId="0" fontId="40" fillId="0" borderId="2" xfId="0" applyFont="1" applyFill="1" applyBorder="1" applyAlignment="1">
      <alignment horizontal="center" vertical="center" wrapText="1"/>
    </xf>
    <xf numFmtId="0" fontId="3" fillId="2" borderId="1" xfId="0" applyFont="1"/>
  </cellXfs>
  <cellStyles count="42">
    <cellStyle name="20% - 着色 1" xfId="20" xr:uid="{00000000-0005-0000-0000-000014000000}"/>
    <cellStyle name="20% - 着色 2" xfId="16" xr:uid="{00000000-0005-0000-0000-000010000000}"/>
    <cellStyle name="20% - 着色 3" xfId="22" xr:uid="{00000000-0005-0000-0000-000016000000}"/>
    <cellStyle name="20% - 着色 4" xfId="17" xr:uid="{00000000-0005-0000-0000-000011000000}"/>
    <cellStyle name="20% - 着色 5" xfId="14" xr:uid="{00000000-0005-0000-0000-00000E000000}"/>
    <cellStyle name="20% - 着色 6" xfId="23" xr:uid="{00000000-0005-0000-0000-000017000000}"/>
    <cellStyle name="40% - 着色 1" xfId="26" xr:uid="{00000000-0005-0000-0000-00001A000000}"/>
    <cellStyle name="40% - 着色 2" xfId="38" xr:uid="{00000000-0005-0000-0000-00002D000000}"/>
    <cellStyle name="40% - 着色 3" xfId="9" xr:uid="{00000000-0005-0000-0000-000009000000}"/>
    <cellStyle name="40% - 着色 4" xfId="11" xr:uid="{00000000-0005-0000-0000-00000B000000}"/>
    <cellStyle name="40% - 着色 5" xfId="7" xr:uid="{00000000-0005-0000-0000-000007000000}"/>
    <cellStyle name="40% - 着色 6" xfId="25" xr:uid="{00000000-0005-0000-0000-000019000000}"/>
    <cellStyle name="60% - 着色 1" xfId="6" xr:uid="{00000000-0005-0000-0000-000006000000}"/>
    <cellStyle name="60% - 着色 2" xfId="5" xr:uid="{00000000-0005-0000-0000-000005000000}"/>
    <cellStyle name="60% - 着色 3" xfId="24" xr:uid="{00000000-0005-0000-0000-000018000000}"/>
    <cellStyle name="60% - 着色 4" xfId="31" xr:uid="{00000000-0005-0000-0000-000021000000}"/>
    <cellStyle name="60% - 着色 5" xfId="32" xr:uid="{00000000-0005-0000-0000-000022000000}"/>
    <cellStyle name="60% - 着色 6" xfId="29" xr:uid="{00000000-0005-0000-0000-00001E000000}"/>
    <cellStyle name="标题" xfId="35" xr:uid="{00000000-0005-0000-0000-000028000000}"/>
    <cellStyle name="标题 1" xfId="33" xr:uid="{00000000-0005-0000-0000-000024000000}"/>
    <cellStyle name="标题 2" xfId="30" xr:uid="{00000000-0005-0000-0000-000020000000}"/>
    <cellStyle name="标题 3" xfId="34" xr:uid="{00000000-0005-0000-0000-000025000000}"/>
    <cellStyle name="标题 4" xfId="36" xr:uid="{00000000-0005-0000-0000-00002A000000}"/>
    <cellStyle name="差" xfId="37" xr:uid="{00000000-0005-0000-0000-00002C000000}"/>
    <cellStyle name="常规" xfId="0" builtinId="0"/>
    <cellStyle name="好" xfId="39" xr:uid="{00000000-0005-0000-0000-00002E000000}"/>
    <cellStyle name="汇总" xfId="8" xr:uid="{00000000-0005-0000-0000-000008000000}"/>
    <cellStyle name="计算" xfId="10" xr:uid="{00000000-0005-0000-0000-00000A000000}"/>
    <cellStyle name="检查单元格" xfId="12" xr:uid="{00000000-0005-0000-0000-00000C000000}"/>
    <cellStyle name="解释性文本" xfId="13" xr:uid="{00000000-0005-0000-0000-00000D000000}"/>
    <cellStyle name="警告文本" xfId="40" xr:uid="{00000000-0005-0000-0000-00002F000000}"/>
    <cellStyle name="链接单元格" xfId="41" xr:uid="{00000000-0005-0000-0000-000030000000}"/>
    <cellStyle name="适中" xfId="4" xr:uid="{00000000-0005-0000-0000-000004000000}"/>
    <cellStyle name="输出" xfId="3" xr:uid="{00000000-0005-0000-0000-000003000000}"/>
    <cellStyle name="输入" xfId="2" xr:uid="{00000000-0005-0000-0000-000002000000}"/>
    <cellStyle name="着色 1" xfId="1" xr:uid="{00000000-0005-0000-0000-000001000000}"/>
    <cellStyle name="着色 2" xfId="27" xr:uid="{00000000-0005-0000-0000-00001B000000}"/>
    <cellStyle name="着色 3" xfId="28" xr:uid="{00000000-0005-0000-0000-00001C000000}"/>
    <cellStyle name="着色 4" xfId="19" xr:uid="{00000000-0005-0000-0000-000013000000}"/>
    <cellStyle name="着色 5" xfId="15" xr:uid="{00000000-0005-0000-0000-00000F000000}"/>
    <cellStyle name="着色 6" xfId="21" xr:uid="{00000000-0005-0000-0000-000015000000}"/>
    <cellStyle name="注释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"/>
  <sheetViews>
    <sheetView tabSelected="1" topLeftCell="B1" zoomScale="70" zoomScaleNormal="70" workbookViewId="0">
      <selection activeCell="K13" sqref="K13"/>
    </sheetView>
  </sheetViews>
  <sheetFormatPr defaultColWidth="8.625" defaultRowHeight="14.25" x14ac:dyDescent="0.15"/>
  <cols>
    <col min="1" max="1" width="4.5"/>
    <col min="2" max="2" width="22.875" style="2"/>
    <col min="3" max="3" width="21.5" customWidth="1"/>
    <col min="4" max="4" width="20"/>
    <col min="5" max="5" width="16.625"/>
    <col min="6" max="6" width="13"/>
    <col min="7" max="7" width="14.625"/>
    <col min="8" max="8" width="12.125" style="6"/>
    <col min="9" max="9" width="23.25" style="6"/>
    <col min="10" max="10" width="14" style="35" customWidth="1"/>
    <col min="11" max="11" width="14" style="35" bestFit="1" customWidth="1"/>
    <col min="12" max="12" width="23.25" style="4"/>
    <col min="13" max="13" width="25.375" style="5"/>
    <col min="14" max="14" width="13.625" style="5" customWidth="1"/>
    <col min="15" max="15" width="13" style="5" customWidth="1"/>
    <col min="16" max="16" width="12.25"/>
    <col min="17" max="17" width="14.875"/>
    <col min="18" max="18" width="51.625" style="34"/>
    <col min="19" max="19" width="8.625" style="82"/>
    <col min="20" max="20" width="10.25"/>
    <col min="21" max="21" width="44.375"/>
    <col min="22" max="22" width="22.625"/>
  </cols>
  <sheetData>
    <row r="1" spans="1:24" ht="39.75" customHeight="1" x14ac:dyDescent="0.15">
      <c r="A1" s="107" t="s">
        <v>189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37"/>
      <c r="T1" s="37"/>
      <c r="U1" s="37"/>
      <c r="V1" s="37"/>
    </row>
    <row r="2" spans="1:24" ht="36" customHeight="1" x14ac:dyDescent="0.15">
      <c r="A2" s="95" t="s">
        <v>0</v>
      </c>
      <c r="B2" s="95"/>
      <c r="C2" s="108" t="s">
        <v>156</v>
      </c>
      <c r="D2" s="95"/>
      <c r="E2" s="95"/>
      <c r="F2" s="95"/>
      <c r="G2" s="95"/>
      <c r="H2" s="38" t="s">
        <v>1</v>
      </c>
      <c r="I2" s="39" t="s">
        <v>157</v>
      </c>
      <c r="J2" s="39"/>
      <c r="K2" s="39"/>
      <c r="L2" s="40" t="s">
        <v>2</v>
      </c>
      <c r="M2" s="41">
        <v>1369694309</v>
      </c>
      <c r="N2" s="42"/>
      <c r="O2" s="43"/>
      <c r="P2" s="109"/>
      <c r="Q2" s="110"/>
      <c r="R2" s="110"/>
      <c r="S2" s="110"/>
      <c r="T2" s="111"/>
      <c r="U2" s="95" t="s">
        <v>3</v>
      </c>
      <c r="V2" s="115"/>
      <c r="W2" s="124"/>
      <c r="X2" s="124"/>
    </row>
    <row r="3" spans="1:24" s="34" customFormat="1" ht="108.75" customHeight="1" x14ac:dyDescent="0.15">
      <c r="A3" s="44" t="s">
        <v>4</v>
      </c>
      <c r="B3" s="45" t="s">
        <v>5</v>
      </c>
      <c r="C3" s="44" t="s">
        <v>6</v>
      </c>
      <c r="D3" s="44" t="s">
        <v>7</v>
      </c>
      <c r="E3" s="44" t="s">
        <v>8</v>
      </c>
      <c r="F3" s="44" t="s">
        <v>9</v>
      </c>
      <c r="G3" s="44" t="s">
        <v>10</v>
      </c>
      <c r="H3" s="45" t="s">
        <v>11</v>
      </c>
      <c r="I3" s="45" t="s">
        <v>12</v>
      </c>
      <c r="J3" s="113" t="s">
        <v>188</v>
      </c>
      <c r="K3" s="112" t="s">
        <v>187</v>
      </c>
      <c r="L3" s="46" t="s">
        <v>13</v>
      </c>
      <c r="M3" s="45" t="s">
        <v>14</v>
      </c>
      <c r="N3" s="45" t="s">
        <v>15</v>
      </c>
      <c r="O3" s="45" t="s">
        <v>16</v>
      </c>
      <c r="P3" s="44" t="s">
        <v>17</v>
      </c>
      <c r="Q3" s="44" t="s">
        <v>18</v>
      </c>
      <c r="R3" s="45" t="s">
        <v>19</v>
      </c>
      <c r="S3" s="113" t="s">
        <v>190</v>
      </c>
      <c r="T3" s="45" t="s">
        <v>20</v>
      </c>
      <c r="U3" s="47" t="s">
        <v>21</v>
      </c>
      <c r="V3" s="116" t="s">
        <v>22</v>
      </c>
      <c r="W3" s="125" t="s">
        <v>191</v>
      </c>
      <c r="X3" s="87"/>
    </row>
    <row r="4" spans="1:24" ht="27" customHeight="1" x14ac:dyDescent="0.15">
      <c r="A4" s="19">
        <v>1</v>
      </c>
      <c r="B4" s="48" t="s">
        <v>24</v>
      </c>
      <c r="C4" s="49" t="s">
        <v>25</v>
      </c>
      <c r="D4" s="49" t="s">
        <v>26</v>
      </c>
      <c r="E4" s="49">
        <v>1213439.8500000001</v>
      </c>
      <c r="F4" s="11">
        <v>2015.05</v>
      </c>
      <c r="G4" s="50"/>
      <c r="H4" s="18" t="s">
        <v>27</v>
      </c>
      <c r="I4" s="18" t="s">
        <v>132</v>
      </c>
      <c r="J4" s="18"/>
      <c r="K4" s="51">
        <v>46.18292682926829</v>
      </c>
      <c r="L4" s="10">
        <f>25/61.5*113.61</f>
        <v>46.18292682926829</v>
      </c>
      <c r="M4" s="52">
        <v>25</v>
      </c>
      <c r="N4" s="99">
        <v>61.5</v>
      </c>
      <c r="O4" s="99">
        <v>113.61</v>
      </c>
      <c r="P4" s="11" t="s">
        <v>133</v>
      </c>
      <c r="Q4" s="11">
        <v>13616013712</v>
      </c>
      <c r="R4" s="11" t="s">
        <v>134</v>
      </c>
      <c r="S4" s="11"/>
      <c r="T4" s="19" t="s">
        <v>23</v>
      </c>
      <c r="U4" s="53"/>
      <c r="V4" s="117"/>
      <c r="W4" s="124"/>
      <c r="X4" s="124"/>
    </row>
    <row r="5" spans="1:24" ht="27" customHeight="1" x14ac:dyDescent="0.3">
      <c r="A5" s="19">
        <v>2</v>
      </c>
      <c r="B5" s="48" t="s">
        <v>28</v>
      </c>
      <c r="C5" s="49" t="s">
        <v>29</v>
      </c>
      <c r="D5" s="49" t="s">
        <v>30</v>
      </c>
      <c r="E5" s="49">
        <v>371922.88</v>
      </c>
      <c r="F5" s="11">
        <v>2018.07</v>
      </c>
      <c r="G5" s="54"/>
      <c r="H5" s="18" t="s">
        <v>31</v>
      </c>
      <c r="I5" s="18" t="s">
        <v>132</v>
      </c>
      <c r="J5" s="18"/>
      <c r="K5" s="51">
        <v>18.473170731707317</v>
      </c>
      <c r="L5" s="10">
        <f>10/61.5*113.61</f>
        <v>18.473170731707317</v>
      </c>
      <c r="M5" s="52">
        <v>10</v>
      </c>
      <c r="N5" s="97"/>
      <c r="O5" s="97"/>
      <c r="P5" s="11" t="s">
        <v>133</v>
      </c>
      <c r="Q5" s="11">
        <v>13616013712</v>
      </c>
      <c r="R5" s="11" t="s">
        <v>134</v>
      </c>
      <c r="S5" s="11"/>
      <c r="T5" s="19" t="s">
        <v>23</v>
      </c>
      <c r="U5" s="53"/>
      <c r="V5" s="117"/>
      <c r="W5" s="124"/>
      <c r="X5" s="124"/>
    </row>
    <row r="6" spans="1:24" ht="27" customHeight="1" x14ac:dyDescent="0.3">
      <c r="A6" s="19">
        <v>3</v>
      </c>
      <c r="B6" s="48" t="s">
        <v>32</v>
      </c>
      <c r="C6" s="49" t="s">
        <v>33</v>
      </c>
      <c r="D6" s="49" t="s">
        <v>34</v>
      </c>
      <c r="E6" s="49">
        <v>408429.28</v>
      </c>
      <c r="F6" s="11">
        <v>2020.04</v>
      </c>
      <c r="G6" s="54"/>
      <c r="H6" s="18" t="s">
        <v>35</v>
      </c>
      <c r="I6" s="18" t="s">
        <v>132</v>
      </c>
      <c r="J6" s="18"/>
      <c r="K6" s="51">
        <v>18.473170731707317</v>
      </c>
      <c r="L6" s="10">
        <f>10/61.5*113.61</f>
        <v>18.473170731707317</v>
      </c>
      <c r="M6" s="52">
        <v>10</v>
      </c>
      <c r="N6" s="97"/>
      <c r="O6" s="97"/>
      <c r="P6" s="11" t="s">
        <v>133</v>
      </c>
      <c r="Q6" s="11">
        <v>13616013712</v>
      </c>
      <c r="R6" s="11" t="s">
        <v>134</v>
      </c>
      <c r="S6" s="11"/>
      <c r="T6" s="19" t="s">
        <v>23</v>
      </c>
      <c r="U6" s="53"/>
      <c r="V6" s="117"/>
      <c r="W6" s="124"/>
      <c r="X6" s="124"/>
    </row>
    <row r="7" spans="1:24" ht="27" customHeight="1" x14ac:dyDescent="0.3">
      <c r="A7" s="19">
        <v>4</v>
      </c>
      <c r="B7" s="48" t="s">
        <v>36</v>
      </c>
      <c r="C7" s="49" t="s">
        <v>37</v>
      </c>
      <c r="D7" s="55" t="s">
        <v>38</v>
      </c>
      <c r="E7" s="49">
        <v>406030.17</v>
      </c>
      <c r="F7" s="11">
        <v>2017.1</v>
      </c>
      <c r="G7" s="54"/>
      <c r="H7" s="18" t="s">
        <v>39</v>
      </c>
      <c r="I7" s="18" t="s">
        <v>132</v>
      </c>
      <c r="J7" s="18"/>
      <c r="K7" s="51">
        <v>18.473170731707317</v>
      </c>
      <c r="L7" s="10">
        <f>10/61.5*113.61</f>
        <v>18.473170731707317</v>
      </c>
      <c r="M7" s="52">
        <v>10</v>
      </c>
      <c r="N7" s="97"/>
      <c r="O7" s="97"/>
      <c r="P7" s="11" t="s">
        <v>133</v>
      </c>
      <c r="Q7" s="11">
        <v>13616013712</v>
      </c>
      <c r="R7" s="11" t="s">
        <v>134</v>
      </c>
      <c r="S7" s="11"/>
      <c r="T7" s="19" t="s">
        <v>23</v>
      </c>
      <c r="U7" s="53"/>
      <c r="V7" s="117"/>
      <c r="W7" s="124"/>
      <c r="X7" s="124"/>
    </row>
    <row r="8" spans="1:24" ht="27" customHeight="1" x14ac:dyDescent="0.3">
      <c r="A8" s="19">
        <v>5</v>
      </c>
      <c r="B8" s="48" t="s">
        <v>40</v>
      </c>
      <c r="C8" s="49" t="s">
        <v>41</v>
      </c>
      <c r="D8" s="49" t="s">
        <v>42</v>
      </c>
      <c r="E8" s="49">
        <v>179365.34</v>
      </c>
      <c r="F8" s="11">
        <v>2017.08</v>
      </c>
      <c r="G8" s="54"/>
      <c r="H8" s="18" t="s">
        <v>43</v>
      </c>
      <c r="I8" s="18" t="s">
        <v>132</v>
      </c>
      <c r="J8" s="18"/>
      <c r="K8" s="51">
        <v>6.4656097560975603</v>
      </c>
      <c r="L8" s="10">
        <f>3.5/61.5*113.61</f>
        <v>6.4656097560975603</v>
      </c>
      <c r="M8" s="56">
        <v>3.5</v>
      </c>
      <c r="N8" s="98"/>
      <c r="O8" s="97"/>
      <c r="P8" s="11" t="s">
        <v>133</v>
      </c>
      <c r="Q8" s="11">
        <v>13616013712</v>
      </c>
      <c r="R8" s="11" t="s">
        <v>134</v>
      </c>
      <c r="S8" s="11"/>
      <c r="T8" s="19" t="s">
        <v>23</v>
      </c>
      <c r="U8" s="53"/>
      <c r="V8" s="117"/>
      <c r="W8" s="124"/>
      <c r="X8" s="124"/>
    </row>
    <row r="9" spans="1:24" ht="27" customHeight="1" x14ac:dyDescent="0.15">
      <c r="A9" s="19">
        <v>6</v>
      </c>
      <c r="B9" s="48" t="s">
        <v>44</v>
      </c>
      <c r="C9" s="48" t="s">
        <v>45</v>
      </c>
      <c r="D9" s="49" t="s">
        <v>135</v>
      </c>
      <c r="E9" s="49">
        <v>10747619.15</v>
      </c>
      <c r="F9" s="11">
        <v>2017.06</v>
      </c>
      <c r="G9" s="50" t="s">
        <v>46</v>
      </c>
      <c r="H9" s="18" t="s">
        <v>47</v>
      </c>
      <c r="I9" s="57" t="s">
        <v>136</v>
      </c>
      <c r="J9" s="57"/>
      <c r="K9" s="51">
        <v>683.82045601403127</v>
      </c>
      <c r="L9" s="10">
        <f>M9*1200.75/649.98</f>
        <v>683.82045601403127</v>
      </c>
      <c r="M9" s="56">
        <v>370.16</v>
      </c>
      <c r="N9" s="58">
        <v>649.98</v>
      </c>
      <c r="O9" s="13">
        <v>1200.75</v>
      </c>
      <c r="P9" s="59" t="s">
        <v>137</v>
      </c>
      <c r="Q9" s="11">
        <v>15060772127</v>
      </c>
      <c r="R9" s="11" t="s">
        <v>134</v>
      </c>
      <c r="S9" s="11"/>
      <c r="T9" s="19" t="s">
        <v>23</v>
      </c>
      <c r="U9" s="60"/>
      <c r="V9" s="118"/>
      <c r="W9" s="124"/>
      <c r="X9" s="124"/>
    </row>
    <row r="10" spans="1:24" ht="27" customHeight="1" x14ac:dyDescent="0.3">
      <c r="A10" s="19">
        <v>7</v>
      </c>
      <c r="B10" s="61" t="s">
        <v>48</v>
      </c>
      <c r="C10" s="55" t="s">
        <v>49</v>
      </c>
      <c r="D10" s="55" t="s">
        <v>50</v>
      </c>
      <c r="E10" s="62">
        <v>12298588.140000001</v>
      </c>
      <c r="F10" s="30">
        <v>2017.07</v>
      </c>
      <c r="G10" s="54"/>
      <c r="H10" s="63" t="s">
        <v>51</v>
      </c>
      <c r="I10" s="9" t="s">
        <v>166</v>
      </c>
      <c r="J10" s="9"/>
      <c r="K10" s="51">
        <v>144.83000000000001</v>
      </c>
      <c r="L10" s="10">
        <v>144.83000000000001</v>
      </c>
      <c r="M10" s="11">
        <v>78.400000000000006</v>
      </c>
      <c r="N10" s="12">
        <v>78.400000000000006</v>
      </c>
      <c r="O10" s="13">
        <v>144.83000000000001</v>
      </c>
      <c r="P10" s="64" t="s">
        <v>138</v>
      </c>
      <c r="Q10" s="30">
        <v>13385920372</v>
      </c>
      <c r="R10" s="11" t="s">
        <v>134</v>
      </c>
      <c r="S10" s="11"/>
      <c r="T10" s="19" t="s">
        <v>23</v>
      </c>
      <c r="U10" s="65"/>
      <c r="V10" s="119"/>
      <c r="W10" s="124"/>
      <c r="X10" s="124"/>
    </row>
    <row r="11" spans="1:24" ht="27" customHeight="1" x14ac:dyDescent="0.3">
      <c r="A11" s="19">
        <v>8</v>
      </c>
      <c r="B11" s="66" t="s">
        <v>52</v>
      </c>
      <c r="C11" s="55" t="s">
        <v>53</v>
      </c>
      <c r="D11" s="55" t="s">
        <v>54</v>
      </c>
      <c r="E11" s="67">
        <v>835824.74</v>
      </c>
      <c r="F11" s="30">
        <v>2018.09</v>
      </c>
      <c r="G11" s="50"/>
      <c r="H11" s="63" t="s">
        <v>55</v>
      </c>
      <c r="I11" s="68" t="s">
        <v>139</v>
      </c>
      <c r="J11" s="68"/>
      <c r="K11" s="51">
        <v>21.67</v>
      </c>
      <c r="L11" s="10">
        <v>21.67</v>
      </c>
      <c r="M11" s="11">
        <v>11.73</v>
      </c>
      <c r="N11" s="12">
        <v>11.73</v>
      </c>
      <c r="O11" s="13">
        <v>21.67</v>
      </c>
      <c r="P11" s="64" t="s">
        <v>138</v>
      </c>
      <c r="Q11" s="30">
        <v>13385920372</v>
      </c>
      <c r="R11" s="11" t="s">
        <v>134</v>
      </c>
      <c r="S11" s="11"/>
      <c r="T11" s="19" t="s">
        <v>23</v>
      </c>
      <c r="U11" s="65"/>
      <c r="V11" s="119"/>
      <c r="W11" s="124"/>
      <c r="X11" s="124"/>
    </row>
    <row r="12" spans="1:24" ht="27" customHeight="1" x14ac:dyDescent="0.3">
      <c r="A12" s="19">
        <v>9</v>
      </c>
      <c r="B12" s="69" t="s">
        <v>56</v>
      </c>
      <c r="C12" s="70" t="s">
        <v>57</v>
      </c>
      <c r="D12" s="70" t="s">
        <v>58</v>
      </c>
      <c r="E12" s="70">
        <v>393348.24</v>
      </c>
      <c r="F12" s="30">
        <v>2014.06</v>
      </c>
      <c r="G12" s="54"/>
      <c r="H12" s="15" t="s">
        <v>59</v>
      </c>
      <c r="I12" s="68" t="s">
        <v>140</v>
      </c>
      <c r="J12" s="68"/>
      <c r="K12" s="51">
        <v>12.89</v>
      </c>
      <c r="L12" s="10">
        <v>12.89</v>
      </c>
      <c r="M12" s="11">
        <v>7</v>
      </c>
      <c r="N12" s="99">
        <v>30</v>
      </c>
      <c r="O12" s="104">
        <v>55.42</v>
      </c>
      <c r="P12" s="17" t="s">
        <v>141</v>
      </c>
      <c r="Q12" s="17">
        <v>13559477256</v>
      </c>
      <c r="R12" s="33" t="s">
        <v>164</v>
      </c>
      <c r="S12" s="33"/>
      <c r="T12" s="19" t="s">
        <v>23</v>
      </c>
      <c r="U12" s="65"/>
      <c r="V12" s="118"/>
      <c r="W12" s="124"/>
      <c r="X12" s="124"/>
    </row>
    <row r="13" spans="1:24" ht="27" customHeight="1" x14ac:dyDescent="0.3">
      <c r="A13" s="19">
        <v>10</v>
      </c>
      <c r="B13" s="69" t="s">
        <v>60</v>
      </c>
      <c r="C13" s="70" t="s">
        <v>61</v>
      </c>
      <c r="D13" s="70" t="s">
        <v>62</v>
      </c>
      <c r="E13" s="70">
        <v>617815.19999999995</v>
      </c>
      <c r="F13" s="30">
        <v>2015.03</v>
      </c>
      <c r="G13" s="54"/>
      <c r="H13" s="15" t="s">
        <v>63</v>
      </c>
      <c r="I13" s="68" t="s">
        <v>140</v>
      </c>
      <c r="J13" s="68"/>
      <c r="K13" s="51">
        <v>11.09</v>
      </c>
      <c r="L13" s="10">
        <v>11.09</v>
      </c>
      <c r="M13" s="11">
        <v>6</v>
      </c>
      <c r="N13" s="97"/>
      <c r="O13" s="105"/>
      <c r="P13" s="17" t="s">
        <v>142</v>
      </c>
      <c r="Q13" s="17">
        <v>13950170434</v>
      </c>
      <c r="R13" s="11" t="s">
        <v>134</v>
      </c>
      <c r="S13" s="11"/>
      <c r="T13" s="19" t="s">
        <v>23</v>
      </c>
      <c r="U13" s="53"/>
      <c r="V13" s="117"/>
      <c r="W13" s="124"/>
      <c r="X13" s="124"/>
    </row>
    <row r="14" spans="1:24" ht="27" customHeight="1" x14ac:dyDescent="0.3">
      <c r="A14" s="19">
        <v>11</v>
      </c>
      <c r="B14" s="69" t="s">
        <v>28</v>
      </c>
      <c r="C14" s="70" t="s">
        <v>64</v>
      </c>
      <c r="D14" s="70" t="s">
        <v>65</v>
      </c>
      <c r="E14" s="70">
        <v>335433.89</v>
      </c>
      <c r="F14" s="30">
        <v>2014.09</v>
      </c>
      <c r="G14" s="54"/>
      <c r="H14" s="15" t="s">
        <v>66</v>
      </c>
      <c r="I14" s="68" t="s">
        <v>140</v>
      </c>
      <c r="J14" s="68"/>
      <c r="K14" s="51">
        <v>9.24</v>
      </c>
      <c r="L14" s="10">
        <v>9.24</v>
      </c>
      <c r="M14" s="11">
        <v>5</v>
      </c>
      <c r="N14" s="97"/>
      <c r="O14" s="105"/>
      <c r="P14" s="17" t="s">
        <v>142</v>
      </c>
      <c r="Q14" s="17">
        <v>13950170434</v>
      </c>
      <c r="R14" s="11" t="s">
        <v>134</v>
      </c>
      <c r="S14" s="11"/>
      <c r="T14" s="19" t="s">
        <v>23</v>
      </c>
      <c r="U14" s="53"/>
      <c r="V14" s="117"/>
      <c r="W14" s="124"/>
      <c r="X14" s="124"/>
    </row>
    <row r="15" spans="1:24" ht="27" customHeight="1" x14ac:dyDescent="0.3">
      <c r="A15" s="19">
        <v>12</v>
      </c>
      <c r="B15" s="69" t="s">
        <v>67</v>
      </c>
      <c r="C15" s="70" t="s">
        <v>68</v>
      </c>
      <c r="D15" s="70" t="s">
        <v>34</v>
      </c>
      <c r="E15" s="70">
        <v>468766.8</v>
      </c>
      <c r="F15" s="30">
        <v>2014.09</v>
      </c>
      <c r="G15" s="54"/>
      <c r="H15" s="15" t="s">
        <v>69</v>
      </c>
      <c r="I15" s="68" t="s">
        <v>140</v>
      </c>
      <c r="J15" s="68"/>
      <c r="K15" s="51">
        <v>9.24</v>
      </c>
      <c r="L15" s="10">
        <v>9.24</v>
      </c>
      <c r="M15" s="11">
        <v>5</v>
      </c>
      <c r="N15" s="97"/>
      <c r="O15" s="105"/>
      <c r="P15" s="17" t="s">
        <v>142</v>
      </c>
      <c r="Q15" s="17">
        <v>13950170434</v>
      </c>
      <c r="R15" s="11" t="s">
        <v>134</v>
      </c>
      <c r="S15" s="11"/>
      <c r="T15" s="19" t="s">
        <v>23</v>
      </c>
      <c r="U15" s="53"/>
      <c r="V15" s="117"/>
      <c r="W15" s="124"/>
      <c r="X15" s="124"/>
    </row>
    <row r="16" spans="1:24" ht="27" customHeight="1" x14ac:dyDescent="0.3">
      <c r="A16" s="19">
        <v>13</v>
      </c>
      <c r="B16" s="69" t="s">
        <v>70</v>
      </c>
      <c r="C16" s="70" t="s">
        <v>71</v>
      </c>
      <c r="D16" s="70" t="s">
        <v>34</v>
      </c>
      <c r="E16" s="70">
        <v>312510.05</v>
      </c>
      <c r="F16" s="30">
        <v>2020.03</v>
      </c>
      <c r="G16" s="54"/>
      <c r="H16" s="15" t="s">
        <v>72</v>
      </c>
      <c r="I16" s="68" t="s">
        <v>140</v>
      </c>
      <c r="J16" s="68"/>
      <c r="K16" s="51">
        <v>12.89</v>
      </c>
      <c r="L16" s="10">
        <v>12.89</v>
      </c>
      <c r="M16" s="11">
        <v>7</v>
      </c>
      <c r="N16" s="98"/>
      <c r="O16" s="105"/>
      <c r="P16" s="17" t="s">
        <v>142</v>
      </c>
      <c r="Q16" s="17">
        <v>13950170434</v>
      </c>
      <c r="R16" s="11" t="s">
        <v>134</v>
      </c>
      <c r="S16" s="11"/>
      <c r="T16" s="19" t="s">
        <v>23</v>
      </c>
      <c r="U16" s="53"/>
      <c r="V16" s="117"/>
      <c r="W16" s="124"/>
      <c r="X16" s="124"/>
    </row>
    <row r="17" spans="1:24" ht="27" customHeight="1" x14ac:dyDescent="0.3">
      <c r="A17" s="19">
        <v>14</v>
      </c>
      <c r="B17" s="69" t="s">
        <v>73</v>
      </c>
      <c r="C17" s="70" t="s">
        <v>74</v>
      </c>
      <c r="D17" s="70" t="s">
        <v>34</v>
      </c>
      <c r="E17" s="70">
        <v>584649.16</v>
      </c>
      <c r="F17" s="30">
        <v>2015.11</v>
      </c>
      <c r="G17" s="54"/>
      <c r="H17" s="15" t="s">
        <v>178</v>
      </c>
      <c r="I17" s="15" t="s">
        <v>143</v>
      </c>
      <c r="J17" s="15"/>
      <c r="K17" s="51">
        <v>9.2349999999999994</v>
      </c>
      <c r="L17" s="10">
        <v>18.47</v>
      </c>
      <c r="M17" s="11">
        <v>10</v>
      </c>
      <c r="N17" s="12">
        <v>81.81</v>
      </c>
      <c r="O17" s="71">
        <v>151.13</v>
      </c>
      <c r="P17" s="72" t="s">
        <v>142</v>
      </c>
      <c r="Q17" s="17">
        <v>13950170434</v>
      </c>
      <c r="R17" s="33" t="s">
        <v>177</v>
      </c>
      <c r="S17" s="33"/>
      <c r="T17" s="19" t="s">
        <v>23</v>
      </c>
      <c r="U17" s="53"/>
      <c r="V17" s="117"/>
      <c r="W17" s="124"/>
      <c r="X17" s="124"/>
    </row>
    <row r="18" spans="1:24" ht="27" customHeight="1" x14ac:dyDescent="0.3">
      <c r="A18" s="19">
        <v>15</v>
      </c>
      <c r="B18" s="69" t="s">
        <v>79</v>
      </c>
      <c r="C18" s="70" t="s">
        <v>80</v>
      </c>
      <c r="D18" s="70" t="s">
        <v>81</v>
      </c>
      <c r="E18" s="73">
        <v>840604.03</v>
      </c>
      <c r="F18" s="30">
        <v>2021.02</v>
      </c>
      <c r="G18" s="54"/>
      <c r="H18" s="15" t="s">
        <v>179</v>
      </c>
      <c r="I18" s="18" t="s">
        <v>162</v>
      </c>
      <c r="J18" s="18"/>
      <c r="K18" s="51">
        <v>9.2349999999999994</v>
      </c>
      <c r="L18" s="10">
        <v>18.47</v>
      </c>
      <c r="M18" s="11">
        <v>10</v>
      </c>
      <c r="N18" s="97" t="s">
        <v>167</v>
      </c>
      <c r="O18" s="106" t="s">
        <v>168</v>
      </c>
      <c r="P18" s="74" t="s">
        <v>145</v>
      </c>
      <c r="Q18" s="17">
        <v>15060757253</v>
      </c>
      <c r="R18" s="33" t="s">
        <v>177</v>
      </c>
      <c r="S18" s="33"/>
      <c r="T18" s="19" t="s">
        <v>23</v>
      </c>
      <c r="U18" s="53"/>
      <c r="V18" s="117"/>
      <c r="W18" s="124"/>
      <c r="X18" s="124"/>
    </row>
    <row r="19" spans="1:24" ht="27" customHeight="1" x14ac:dyDescent="0.3">
      <c r="A19" s="19">
        <v>16</v>
      </c>
      <c r="B19" s="69" t="s">
        <v>56</v>
      </c>
      <c r="C19" s="70" t="s">
        <v>82</v>
      </c>
      <c r="D19" s="70" t="s">
        <v>83</v>
      </c>
      <c r="E19" s="73">
        <v>326161.87</v>
      </c>
      <c r="F19" s="30">
        <v>2020.01</v>
      </c>
      <c r="G19" s="54"/>
      <c r="H19" s="15" t="s">
        <v>84</v>
      </c>
      <c r="I19" s="18" t="s">
        <v>162</v>
      </c>
      <c r="J19" s="18"/>
      <c r="K19" s="51">
        <v>18.47</v>
      </c>
      <c r="L19" s="10">
        <v>18.47</v>
      </c>
      <c r="M19" s="11">
        <v>10</v>
      </c>
      <c r="N19" s="98"/>
      <c r="O19" s="106"/>
      <c r="P19" s="74" t="s">
        <v>145</v>
      </c>
      <c r="Q19" s="17">
        <v>15060757253</v>
      </c>
      <c r="R19" s="11" t="s">
        <v>134</v>
      </c>
      <c r="S19" s="11"/>
      <c r="T19" s="19" t="s">
        <v>23</v>
      </c>
      <c r="U19" s="53"/>
      <c r="V19" s="117"/>
      <c r="W19" s="124"/>
      <c r="X19" s="124"/>
    </row>
    <row r="20" spans="1:24" ht="27" customHeight="1" x14ac:dyDescent="0.3">
      <c r="A20" s="19">
        <v>17</v>
      </c>
      <c r="B20" s="75" t="s">
        <v>85</v>
      </c>
      <c r="C20" s="75" t="s">
        <v>86</v>
      </c>
      <c r="D20" s="76" t="s">
        <v>77</v>
      </c>
      <c r="E20" s="77">
        <v>268481.21999999997</v>
      </c>
      <c r="F20" s="30">
        <v>2018.12</v>
      </c>
      <c r="G20" s="78"/>
      <c r="H20" s="57" t="s">
        <v>180</v>
      </c>
      <c r="I20" s="57" t="s">
        <v>146</v>
      </c>
      <c r="J20" s="57"/>
      <c r="K20" s="51">
        <v>18.47</v>
      </c>
      <c r="L20" s="10">
        <v>18.47</v>
      </c>
      <c r="M20" s="11">
        <v>10</v>
      </c>
      <c r="N20" s="12">
        <v>66.42</v>
      </c>
      <c r="O20" s="13">
        <v>122.7</v>
      </c>
      <c r="P20" s="79" t="s">
        <v>142</v>
      </c>
      <c r="Q20" s="17">
        <v>13950170434</v>
      </c>
      <c r="R20" s="33" t="s">
        <v>165</v>
      </c>
      <c r="S20" s="33"/>
      <c r="T20" s="19" t="s">
        <v>23</v>
      </c>
      <c r="U20" s="53"/>
      <c r="V20" s="117"/>
      <c r="W20" s="124"/>
      <c r="X20" s="124"/>
    </row>
    <row r="21" spans="1:24" ht="27" customHeight="1" x14ac:dyDescent="0.3">
      <c r="A21" s="19">
        <v>18</v>
      </c>
      <c r="B21" s="75" t="s">
        <v>85</v>
      </c>
      <c r="C21" s="75" t="s">
        <v>87</v>
      </c>
      <c r="D21" s="49" t="s">
        <v>88</v>
      </c>
      <c r="E21" s="49">
        <v>217523.6</v>
      </c>
      <c r="F21" s="30">
        <v>2011.1</v>
      </c>
      <c r="G21" s="78" t="s">
        <v>89</v>
      </c>
      <c r="H21" s="18">
        <v>20117559</v>
      </c>
      <c r="I21" s="80" t="s">
        <v>147</v>
      </c>
      <c r="J21" s="80"/>
      <c r="K21" s="51">
        <v>9.2349999999999994</v>
      </c>
      <c r="L21" s="10">
        <v>18.47</v>
      </c>
      <c r="M21" s="11">
        <v>10</v>
      </c>
      <c r="N21" s="12">
        <v>66.42</v>
      </c>
      <c r="O21" s="13">
        <v>122.7</v>
      </c>
      <c r="P21" s="79" t="s">
        <v>148</v>
      </c>
      <c r="Q21" s="81">
        <v>15980827236</v>
      </c>
      <c r="R21" s="33" t="s">
        <v>177</v>
      </c>
      <c r="S21" s="33"/>
      <c r="T21" s="19" t="s">
        <v>23</v>
      </c>
      <c r="U21" s="53"/>
      <c r="V21" s="117"/>
      <c r="W21" s="124"/>
      <c r="X21" s="124"/>
    </row>
    <row r="22" spans="1:24" s="7" customFormat="1" ht="27" customHeight="1" x14ac:dyDescent="0.3">
      <c r="A22" s="19">
        <v>19</v>
      </c>
      <c r="B22" s="69" t="s">
        <v>75</v>
      </c>
      <c r="C22" s="70" t="s">
        <v>76</v>
      </c>
      <c r="D22" s="70" t="s">
        <v>77</v>
      </c>
      <c r="E22" s="73">
        <v>1980795.14</v>
      </c>
      <c r="F22" s="30">
        <v>2019.01</v>
      </c>
      <c r="G22" s="54"/>
      <c r="H22" s="15" t="s">
        <v>181</v>
      </c>
      <c r="I22" s="14" t="s">
        <v>78</v>
      </c>
      <c r="J22" s="14"/>
      <c r="K22" s="51">
        <v>9.2349999999999994</v>
      </c>
      <c r="L22" s="10">
        <v>18.47</v>
      </c>
      <c r="M22" s="11">
        <v>10</v>
      </c>
      <c r="N22" s="100">
        <v>66.42</v>
      </c>
      <c r="O22" s="102">
        <v>122.7</v>
      </c>
      <c r="P22" s="17" t="s">
        <v>144</v>
      </c>
      <c r="Q22" s="17">
        <v>13605072464</v>
      </c>
      <c r="R22" s="33" t="s">
        <v>177</v>
      </c>
      <c r="S22" s="33"/>
      <c r="T22" s="19" t="s">
        <v>23</v>
      </c>
      <c r="U22" s="53"/>
      <c r="V22" s="117"/>
      <c r="W22" s="87"/>
      <c r="X22" s="124"/>
    </row>
    <row r="23" spans="1:24" ht="27" customHeight="1" x14ac:dyDescent="0.3">
      <c r="A23" s="19">
        <v>20</v>
      </c>
      <c r="B23" s="75" t="s">
        <v>90</v>
      </c>
      <c r="C23" s="75" t="s">
        <v>91</v>
      </c>
      <c r="D23" s="76" t="s">
        <v>92</v>
      </c>
      <c r="E23" s="77">
        <v>3180000</v>
      </c>
      <c r="F23" s="30">
        <v>2022.11</v>
      </c>
      <c r="G23" s="78"/>
      <c r="H23" s="15" t="s">
        <v>93</v>
      </c>
      <c r="I23" s="15" t="s">
        <v>149</v>
      </c>
      <c r="J23" s="15"/>
      <c r="K23" s="51">
        <v>18.47</v>
      </c>
      <c r="L23" s="16">
        <v>18.47</v>
      </c>
      <c r="M23" s="17">
        <v>10</v>
      </c>
      <c r="N23" s="101"/>
      <c r="O23" s="103"/>
      <c r="P23" s="79" t="s">
        <v>142</v>
      </c>
      <c r="Q23" s="17">
        <v>13950170434</v>
      </c>
      <c r="R23" s="30" t="s">
        <v>134</v>
      </c>
      <c r="S23" s="30"/>
      <c r="T23" s="19" t="s">
        <v>23</v>
      </c>
      <c r="U23" s="65"/>
      <c r="V23" s="120"/>
      <c r="W23" s="124"/>
      <c r="X23" s="124"/>
    </row>
    <row r="24" spans="1:24" ht="27" customHeight="1" x14ac:dyDescent="0.3">
      <c r="A24" s="19">
        <v>21</v>
      </c>
      <c r="B24" s="48" t="s">
        <v>94</v>
      </c>
      <c r="C24" s="48" t="s">
        <v>95</v>
      </c>
      <c r="D24" s="49" t="s">
        <v>96</v>
      </c>
      <c r="E24" s="49">
        <v>195000</v>
      </c>
      <c r="F24" s="30">
        <v>2020.07</v>
      </c>
      <c r="G24" s="78" t="s">
        <v>97</v>
      </c>
      <c r="H24" s="15" t="s">
        <v>98</v>
      </c>
      <c r="I24" s="84" t="s">
        <v>176</v>
      </c>
      <c r="J24" s="84"/>
      <c r="K24" s="51">
        <v>36.950000000000003</v>
      </c>
      <c r="L24" s="16">
        <v>36.950000000000003</v>
      </c>
      <c r="M24" s="17">
        <v>20</v>
      </c>
      <c r="N24" s="17">
        <v>93.1</v>
      </c>
      <c r="O24" s="17">
        <v>171.99</v>
      </c>
      <c r="P24" s="17" t="s">
        <v>150</v>
      </c>
      <c r="Q24" s="11">
        <v>13599521549</v>
      </c>
      <c r="R24" s="85" t="s">
        <v>165</v>
      </c>
      <c r="S24" s="85"/>
      <c r="T24" s="19" t="s">
        <v>23</v>
      </c>
      <c r="U24" s="65"/>
      <c r="V24" s="120"/>
      <c r="W24" s="124"/>
      <c r="X24" s="124"/>
    </row>
    <row r="25" spans="1:24" ht="27" customHeight="1" x14ac:dyDescent="0.3">
      <c r="A25" s="19">
        <v>22</v>
      </c>
      <c r="B25" s="86" t="s">
        <v>99</v>
      </c>
      <c r="C25" s="86" t="s">
        <v>100</v>
      </c>
      <c r="D25" s="87" t="s">
        <v>101</v>
      </c>
      <c r="E25" s="49">
        <v>1035000</v>
      </c>
      <c r="F25" s="30">
        <v>2020.03</v>
      </c>
      <c r="G25" s="88" t="s">
        <v>102</v>
      </c>
      <c r="H25" s="15" t="s">
        <v>103</v>
      </c>
      <c r="I25" s="15" t="s">
        <v>151</v>
      </c>
      <c r="J25" s="15"/>
      <c r="K25" s="51">
        <v>18.013124999999999</v>
      </c>
      <c r="L25" s="16">
        <f>M25/28*51.73</f>
        <v>18.013124999999999</v>
      </c>
      <c r="M25" s="17">
        <v>9.75</v>
      </c>
      <c r="N25" s="96">
        <v>28</v>
      </c>
      <c r="O25" s="99">
        <v>51.73</v>
      </c>
      <c r="P25" s="89" t="s">
        <v>104</v>
      </c>
      <c r="Q25" s="83">
        <v>15164060298</v>
      </c>
      <c r="R25" s="30" t="s">
        <v>134</v>
      </c>
      <c r="S25" s="30"/>
      <c r="T25" s="19" t="s">
        <v>23</v>
      </c>
      <c r="U25" s="90"/>
      <c r="V25" s="121"/>
      <c r="W25" s="124"/>
      <c r="X25" s="124"/>
    </row>
    <row r="26" spans="1:24" ht="27" customHeight="1" x14ac:dyDescent="0.3">
      <c r="A26" s="19">
        <v>23</v>
      </c>
      <c r="B26" s="91" t="s">
        <v>105</v>
      </c>
      <c r="C26" s="53" t="s">
        <v>106</v>
      </c>
      <c r="D26" s="53" t="s">
        <v>34</v>
      </c>
      <c r="E26" s="55">
        <v>379713.64</v>
      </c>
      <c r="F26" s="30">
        <v>2019.09</v>
      </c>
      <c r="G26" s="54">
        <v>3208</v>
      </c>
      <c r="H26" s="15" t="s">
        <v>182</v>
      </c>
      <c r="I26" s="15" t="s">
        <v>152</v>
      </c>
      <c r="J26" s="15"/>
      <c r="K26" s="51">
        <v>5.5424999999999995</v>
      </c>
      <c r="L26" s="16">
        <f>M26/28*51.73</f>
        <v>11.084999999999999</v>
      </c>
      <c r="M26" s="17">
        <v>6</v>
      </c>
      <c r="N26" s="97"/>
      <c r="O26" s="97"/>
      <c r="P26" s="89" t="s">
        <v>104</v>
      </c>
      <c r="Q26" s="83">
        <v>15164060298</v>
      </c>
      <c r="R26" s="85" t="s">
        <v>177</v>
      </c>
      <c r="S26" s="85"/>
      <c r="T26" s="19" t="s">
        <v>23</v>
      </c>
      <c r="U26" s="53"/>
      <c r="V26" s="121"/>
      <c r="W26" s="124"/>
      <c r="X26" s="124"/>
    </row>
    <row r="27" spans="1:24" ht="27" customHeight="1" x14ac:dyDescent="0.3">
      <c r="A27" s="19">
        <v>24</v>
      </c>
      <c r="B27" s="86" t="s">
        <v>107</v>
      </c>
      <c r="C27" s="87" t="s">
        <v>108</v>
      </c>
      <c r="D27" s="87" t="s">
        <v>109</v>
      </c>
      <c r="E27" s="49">
        <v>510105.81</v>
      </c>
      <c r="F27" s="30">
        <v>2021.06</v>
      </c>
      <c r="G27" s="54"/>
      <c r="H27" s="15" t="s">
        <v>110</v>
      </c>
      <c r="I27" s="15" t="s">
        <v>152</v>
      </c>
      <c r="J27" s="15"/>
      <c r="K27" s="51">
        <v>11.084999999999999</v>
      </c>
      <c r="L27" s="16">
        <f>M27/28*51.73</f>
        <v>11.084999999999999</v>
      </c>
      <c r="M27" s="17">
        <v>6</v>
      </c>
      <c r="N27" s="98"/>
      <c r="O27" s="98"/>
      <c r="P27" s="89" t="s">
        <v>104</v>
      </c>
      <c r="Q27" s="83">
        <v>15164060298</v>
      </c>
      <c r="R27" s="30" t="s">
        <v>134</v>
      </c>
      <c r="S27" s="30"/>
      <c r="T27" s="19" t="s">
        <v>23</v>
      </c>
      <c r="U27" s="90"/>
      <c r="V27" s="121"/>
      <c r="W27" s="124"/>
      <c r="X27" s="124"/>
    </row>
    <row r="28" spans="1:24" ht="27" customHeight="1" x14ac:dyDescent="0.3">
      <c r="A28" s="19">
        <v>25</v>
      </c>
      <c r="B28" s="91" t="s">
        <v>111</v>
      </c>
      <c r="C28" s="53" t="s">
        <v>112</v>
      </c>
      <c r="D28" s="53" t="s">
        <v>50</v>
      </c>
      <c r="E28" s="55">
        <v>504324.23</v>
      </c>
      <c r="F28" s="30">
        <v>2014.12</v>
      </c>
      <c r="G28" s="54" t="s">
        <v>113</v>
      </c>
      <c r="H28" s="15" t="s">
        <v>183</v>
      </c>
      <c r="I28" s="18" t="s">
        <v>158</v>
      </c>
      <c r="J28" s="18"/>
      <c r="K28" s="51">
        <v>9.2366946778711494</v>
      </c>
      <c r="L28" s="10">
        <f>M28/N28*O28</f>
        <v>18.473389355742299</v>
      </c>
      <c r="M28" s="11">
        <v>10</v>
      </c>
      <c r="N28" s="11">
        <v>35.700000000000003</v>
      </c>
      <c r="O28" s="11">
        <v>65.95</v>
      </c>
      <c r="P28" s="17" t="s">
        <v>153</v>
      </c>
      <c r="Q28" s="30">
        <v>13110925958</v>
      </c>
      <c r="R28" s="85" t="s">
        <v>177</v>
      </c>
      <c r="S28" s="85"/>
      <c r="T28" s="19" t="s">
        <v>23</v>
      </c>
      <c r="U28" s="90"/>
      <c r="V28" s="121"/>
      <c r="W28" s="124"/>
      <c r="X28" s="124"/>
    </row>
    <row r="29" spans="1:24" ht="27" customHeight="1" x14ac:dyDescent="0.3">
      <c r="A29" s="19">
        <v>26</v>
      </c>
      <c r="B29" s="91" t="s">
        <v>114</v>
      </c>
      <c r="C29" s="86" t="s">
        <v>115</v>
      </c>
      <c r="D29" s="86" t="s">
        <v>116</v>
      </c>
      <c r="E29" s="55">
        <v>317042.45</v>
      </c>
      <c r="F29" s="30">
        <v>2019.09</v>
      </c>
      <c r="G29" s="54">
        <v>953484808</v>
      </c>
      <c r="H29" s="15" t="s">
        <v>186</v>
      </c>
      <c r="I29" s="18" t="s">
        <v>159</v>
      </c>
      <c r="J29" s="18"/>
      <c r="K29" s="51">
        <v>19.397705391527598</v>
      </c>
      <c r="L29" s="10">
        <f>M29/N29*O29</f>
        <v>19.397705391527598</v>
      </c>
      <c r="M29" s="11">
        <v>10.5</v>
      </c>
      <c r="N29" s="11">
        <v>62.32</v>
      </c>
      <c r="O29" s="11">
        <v>115.13</v>
      </c>
      <c r="P29" s="89" t="s">
        <v>104</v>
      </c>
      <c r="Q29" s="83">
        <v>15164060298</v>
      </c>
      <c r="R29" s="30" t="s">
        <v>134</v>
      </c>
      <c r="S29" s="30"/>
      <c r="T29" s="19" t="s">
        <v>23</v>
      </c>
      <c r="U29" s="53"/>
      <c r="V29" s="121"/>
      <c r="W29" s="124"/>
      <c r="X29" s="124"/>
    </row>
    <row r="30" spans="1:24" ht="27" customHeight="1" x14ac:dyDescent="0.3">
      <c r="A30" s="19">
        <v>27</v>
      </c>
      <c r="B30" s="91" t="s">
        <v>117</v>
      </c>
      <c r="C30" s="53" t="s">
        <v>118</v>
      </c>
      <c r="D30" s="53" t="s">
        <v>119</v>
      </c>
      <c r="E30" s="55">
        <v>943000</v>
      </c>
      <c r="F30" s="30">
        <v>2021.04</v>
      </c>
      <c r="G30" s="54" t="s">
        <v>120</v>
      </c>
      <c r="H30" s="15" t="s">
        <v>184</v>
      </c>
      <c r="I30" s="18" t="s">
        <v>172</v>
      </c>
      <c r="J30" s="18"/>
      <c r="K30" s="51">
        <v>13.855</v>
      </c>
      <c r="L30" s="10">
        <f>15/30*55.42</f>
        <v>27.71</v>
      </c>
      <c r="M30" s="11">
        <v>15</v>
      </c>
      <c r="N30" s="11">
        <v>202.5</v>
      </c>
      <c r="O30" s="11">
        <v>374.09</v>
      </c>
      <c r="P30" s="17" t="s">
        <v>154</v>
      </c>
      <c r="Q30" s="92">
        <v>18250882601</v>
      </c>
      <c r="R30" s="85" t="s">
        <v>177</v>
      </c>
      <c r="S30" s="85"/>
      <c r="T30" s="19" t="s">
        <v>23</v>
      </c>
      <c r="U30" s="53"/>
      <c r="V30" s="117"/>
      <c r="W30" s="87"/>
      <c r="X30" s="124"/>
    </row>
    <row r="31" spans="1:24" ht="27" customHeight="1" x14ac:dyDescent="0.3">
      <c r="A31" s="19">
        <v>28</v>
      </c>
      <c r="B31" s="91" t="s">
        <v>121</v>
      </c>
      <c r="C31" s="53" t="s">
        <v>122</v>
      </c>
      <c r="D31" s="55" t="s">
        <v>123</v>
      </c>
      <c r="E31" s="62">
        <v>432719.88</v>
      </c>
      <c r="F31" s="93">
        <v>2019.06</v>
      </c>
      <c r="G31" s="94" t="s">
        <v>124</v>
      </c>
      <c r="H31" s="15" t="s">
        <v>185</v>
      </c>
      <c r="I31" s="18" t="s">
        <v>160</v>
      </c>
      <c r="J31" s="18"/>
      <c r="K31" s="51">
        <v>18.47360723308071</v>
      </c>
      <c r="L31" s="10">
        <f>M31/N31*O31</f>
        <v>36.947214466161419</v>
      </c>
      <c r="M31" s="11">
        <v>20</v>
      </c>
      <c r="N31" s="11">
        <v>75.209999999999994</v>
      </c>
      <c r="O31" s="11">
        <v>138.94</v>
      </c>
      <c r="P31" s="17" t="s">
        <v>155</v>
      </c>
      <c r="Q31" s="92">
        <v>18659213213</v>
      </c>
      <c r="R31" s="85" t="s">
        <v>177</v>
      </c>
      <c r="S31" s="85"/>
      <c r="T31" s="19" t="s">
        <v>23</v>
      </c>
      <c r="U31" s="53"/>
      <c r="V31" s="117"/>
      <c r="W31" s="124"/>
      <c r="X31" s="124"/>
    </row>
    <row r="32" spans="1:24" ht="27" customHeight="1" x14ac:dyDescent="0.3">
      <c r="A32" s="19">
        <v>29</v>
      </c>
      <c r="B32" s="20" t="s">
        <v>125</v>
      </c>
      <c r="C32" s="21" t="s">
        <v>126</v>
      </c>
      <c r="D32" s="22" t="s">
        <v>88</v>
      </c>
      <c r="E32" s="22">
        <v>1059600</v>
      </c>
      <c r="F32" s="21">
        <v>2023.01</v>
      </c>
      <c r="G32" s="23"/>
      <c r="H32" s="18" t="s">
        <v>127</v>
      </c>
      <c r="I32" s="24" t="s">
        <v>173</v>
      </c>
      <c r="J32" s="24"/>
      <c r="K32" s="51">
        <v>36.9467</v>
      </c>
      <c r="L32" s="25">
        <v>36.9467</v>
      </c>
      <c r="M32" s="26">
        <v>20</v>
      </c>
      <c r="N32" s="27" t="s">
        <v>170</v>
      </c>
      <c r="O32" s="27" t="s">
        <v>171</v>
      </c>
      <c r="P32" s="28" t="s">
        <v>104</v>
      </c>
      <c r="Q32" s="29">
        <v>15164060298</v>
      </c>
      <c r="R32" s="30" t="s">
        <v>134</v>
      </c>
      <c r="S32" s="114"/>
      <c r="T32" s="28" t="s">
        <v>23</v>
      </c>
      <c r="U32" s="23"/>
      <c r="V32" s="122"/>
      <c r="W32" s="124"/>
      <c r="X32" s="124"/>
    </row>
    <row r="33" spans="1:24" ht="27" customHeight="1" x14ac:dyDescent="0.15">
      <c r="A33" s="19">
        <v>30</v>
      </c>
      <c r="B33" s="3" t="s">
        <v>129</v>
      </c>
      <c r="C33" s="3" t="s">
        <v>130</v>
      </c>
      <c r="D33" s="8" t="s">
        <v>131</v>
      </c>
      <c r="E33" s="8">
        <v>280000</v>
      </c>
      <c r="F33" s="8" t="s">
        <v>161</v>
      </c>
      <c r="G33" s="1"/>
      <c r="H33" s="18" t="s">
        <v>163</v>
      </c>
      <c r="I33" s="18" t="s">
        <v>128</v>
      </c>
      <c r="J33" s="18"/>
      <c r="K33" s="51">
        <v>26.23</v>
      </c>
      <c r="L33" s="31">
        <v>26.23</v>
      </c>
      <c r="M33" s="32">
        <v>14.2</v>
      </c>
      <c r="N33" s="11" t="s">
        <v>174</v>
      </c>
      <c r="O33" s="11" t="s">
        <v>175</v>
      </c>
      <c r="P33" s="11" t="s">
        <v>133</v>
      </c>
      <c r="Q33" s="11">
        <v>13616013712</v>
      </c>
      <c r="R33" s="33" t="s">
        <v>164</v>
      </c>
      <c r="S33" s="33"/>
      <c r="T33" s="33" t="s">
        <v>169</v>
      </c>
      <c r="U33" s="1"/>
      <c r="V33" s="123"/>
      <c r="W33" s="87"/>
      <c r="X33" s="124"/>
    </row>
    <row r="34" spans="1:24" x14ac:dyDescent="0.15">
      <c r="K34" s="36">
        <f>SUM(K4:K33)</f>
        <v>1301.8188370969983</v>
      </c>
      <c r="L34" s="4">
        <f>SUM(L4:L33)</f>
        <v>1385.8666390079504</v>
      </c>
    </row>
  </sheetData>
  <mergeCells count="15">
    <mergeCell ref="A1:R1"/>
    <mergeCell ref="A2:B2"/>
    <mergeCell ref="C2:G2"/>
    <mergeCell ref="P2:T2"/>
    <mergeCell ref="N4:N8"/>
    <mergeCell ref="O4:O8"/>
    <mergeCell ref="U2:V2"/>
    <mergeCell ref="N25:N27"/>
    <mergeCell ref="O25:O27"/>
    <mergeCell ref="N22:N23"/>
    <mergeCell ref="O22:O23"/>
    <mergeCell ref="N12:N16"/>
    <mergeCell ref="O12:O16"/>
    <mergeCell ref="N18:N19"/>
    <mergeCell ref="O18:O19"/>
  </mergeCells>
  <phoneticPr fontId="30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77931A-774D-4651-85C4-3B0118163058}">
          <x14:formula1>
            <xm:f>Sheet2!$A$1:$A$4</xm:f>
          </x14:formula1>
          <xm:sqref>W4:W33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D20" sqref="D20"/>
    </sheetView>
  </sheetViews>
  <sheetFormatPr defaultColWidth="8.625" defaultRowHeight="14.25" x14ac:dyDescent="0.15"/>
  <sheetData>
    <row r="1" spans="1:1" x14ac:dyDescent="0.15">
      <c r="A1" s="126" t="s">
        <v>192</v>
      </c>
    </row>
    <row r="2" spans="1:1" x14ac:dyDescent="0.15">
      <c r="A2" s="126" t="s">
        <v>193</v>
      </c>
    </row>
    <row r="3" spans="1:1" x14ac:dyDescent="0.15">
      <c r="A3" s="126" t="s">
        <v>194</v>
      </c>
    </row>
    <row r="4" spans="1:1" x14ac:dyDescent="0.15">
      <c r="A4" s="126" t="s">
        <v>195</v>
      </c>
    </row>
  </sheetData>
  <phoneticPr fontId="3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625" defaultRowHeight="14.25" x14ac:dyDescent="0.15"/>
  <sheetData/>
  <phoneticPr fontId="3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实验设备处</dc:creator>
  <cp:lastModifiedBy>泽华 张</cp:lastModifiedBy>
  <dcterms:created xsi:type="dcterms:W3CDTF">2024-11-06T15:13:16Z</dcterms:created>
  <dcterms:modified xsi:type="dcterms:W3CDTF">2025-09-04T02:07:04Z</dcterms:modified>
</cp:coreProperties>
</file>